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مشترک کیمیا زرین کاردان\گزارش افشا پرتفو\1405\"/>
    </mc:Choice>
  </mc:AlternateContent>
  <xr:revisionPtr revIDLastSave="0" documentId="13_ncr:1_{B676DD38-03B9-48E4-B8BF-B96412BDA5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پرده بانکی" sheetId="13" r:id="rId5"/>
    <sheet name="سایر درآمدها" sheetId="14" r:id="rId6"/>
    <sheet name="سود سپرده بانکی" sheetId="18" r:id="rId7"/>
    <sheet name="درآمد ناشی از تغییر قیمت اوراق" sheetId="21" r:id="rId8"/>
  </sheets>
  <definedNames>
    <definedName name="_xlnm.Print_Area" localSheetId="2">درآمد!$A$1:$K$13</definedName>
    <definedName name="_xlnm.Print_Area" localSheetId="4">'درآمد سپرده بانکی'!$A$1:$K$11</definedName>
    <definedName name="_xlnm.Print_Area" localSheetId="3">'درآمد سرمایه گذاری در سهام'!$A$1:$X$10</definedName>
    <definedName name="_xlnm.Print_Area" localSheetId="7">'درآمد ناشی از تغییر قیمت اوراق'!$A$1:$S$9</definedName>
    <definedName name="_xlnm.Print_Area" localSheetId="5">'سایر درآمدها'!$A$1:$G$11</definedName>
    <definedName name="_xlnm.Print_Area" localSheetId="1">سپرده!$A$1:$M$12</definedName>
    <definedName name="_xlnm.Print_Area" localSheetId="6">'سود سپرده بانکی'!$A$1:$N$11</definedName>
    <definedName name="_xlnm.Print_Area" localSheetId="0">سهام!$A$1:$AC$10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9" l="1"/>
  <c r="L9" i="9"/>
  <c r="J13" i="8"/>
  <c r="J12" i="8"/>
  <c r="J11" i="8"/>
  <c r="J10" i="8"/>
  <c r="J9" i="8"/>
  <c r="J8" i="8"/>
  <c r="H13" i="8"/>
  <c r="H12" i="8"/>
  <c r="H11" i="8"/>
  <c r="H10" i="8"/>
  <c r="H9" i="8"/>
  <c r="H8" i="8"/>
  <c r="F13" i="8"/>
  <c r="F12" i="8"/>
  <c r="F11" i="8"/>
  <c r="F8" i="8"/>
  <c r="F11" i="13"/>
  <c r="J11" i="13"/>
  <c r="J10" i="13"/>
  <c r="J9" i="13"/>
  <c r="J8" i="13"/>
  <c r="F10" i="13"/>
  <c r="F9" i="13"/>
  <c r="F8" i="13"/>
  <c r="AB10" i="2"/>
  <c r="AB9" i="2"/>
</calcChain>
</file>

<file path=xl/sharedStrings.xml><?xml version="1.0" encoding="utf-8"?>
<sst xmlns="http://schemas.openxmlformats.org/spreadsheetml/2006/main" count="155" uniqueCount="74">
  <si>
    <t>صندوق سرمایه گذاری سیمای کاردان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</si>
  <si>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</si>
  <si>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</si>
  <si>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</si>
  <si>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</si>
  <si>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</si>
  <si>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</si>
  <si>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</si>
  <si>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</si>
  <si>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</si>
  <si>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</si>
  <si>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</si>
  <si>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</si>
  <si>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</si>
  <si>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</si>
  <si>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</si>
  <si>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</si>
  <si>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</si>
  <si>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</si>
  <si>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طلا GoldBar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</si>
  <si>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</si>
  <si>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</si>
  <si>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</si>
  <si>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</si>
  <si>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</si>
  <si>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</si>
  <si>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</si>
  <si>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</si>
  <si>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</si>
  <si>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</si>
  <si>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</si>
  <si>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</si>
  <si>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</si>
  <si>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</si>
  <si>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</si>
  <si>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</si>
  <si>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</si>
  <si>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</si>
  <si>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</si>
  <si>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</si>
  <si>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</si>
  <si>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</si>
  <si>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</si>
  <si>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</si>
  <si>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</si>
  <si>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</si>
  <si>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</si>
  <si>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</si>
  <si>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</si>
  <si>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</si>
  <si>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</si>
  <si>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</si>
  <si>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</si>
  <si>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</si>
  <si>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</si>
  <si>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</si>
  <si>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</si>
  <si>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</si>
  <si>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</si>
  <si>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</si>
  <si>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</si>
  <si>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</si>
  <si>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</si>
  <si>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</si>
  <si>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</si>
  <si>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</si>
  <si>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</si>
  <si>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</si>
  <si>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 xml:space="preserve"> بانک تجارت </t>
  </si>
  <si>
    <t xml:space="preserve">بانک سامان </t>
  </si>
  <si>
    <t>بانک ملت</t>
  </si>
  <si>
    <t xml:space="preserve"> بانک تجارت</t>
  </si>
  <si>
    <t xml:space="preserve"> بانک سامان</t>
  </si>
  <si>
    <t xml:space="preserve"> بانک سامان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</si>
</sst>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0" fillId="0" borderId="5" xfId="0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4" fillId="0" borderId="4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3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tabSelected="1" workbookViewId="0">
      <selection activeCell="T10" activeCellId="3" sqref="F10 L10 O10 T10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7109375" customWidth="1"/>
    <col min="7" max="7" width="1.28515625" customWidth="1"/>
    <col min="8" max="8" width="20" bestFit="1" customWidth="1"/>
    <col min="9" max="9" width="1.28515625" customWidth="1"/>
    <col min="10" max="10" width="19.85546875" bestFit="1" customWidth="1"/>
    <col min="11" max="11" width="1.28515625" customWidth="1"/>
    <col min="12" max="12" width="8.28515625" bestFit="1" customWidth="1"/>
    <col min="13" max="13" width="1.28515625" customWidth="1"/>
    <col min="14" max="14" width="17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0.85546875" bestFit="1" customWidth="1"/>
    <col min="21" max="21" width="1.28515625" customWidth="1"/>
    <col min="22" max="22" width="16.140625" bestFit="1" customWidth="1"/>
    <col min="23" max="23" width="1.28515625" customWidth="1"/>
    <col min="24" max="24" width="19.85546875" bestFit="1" customWidth="1"/>
    <col min="25" max="25" width="1.28515625" customWidth="1"/>
    <col min="26" max="26" width="20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ht="21.75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ht="14.45" customHeight="1" x14ac:dyDescent="0.2">
      <c r="A4" s="1" t="s">
        <v>3</v>
      </c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ht="14.45" customHeight="1" x14ac:dyDescent="0.2">
      <c r="A5" s="30" t="s">
        <v>5</v>
      </c>
      <c r="B5" s="30"/>
      <c r="C5" s="30" t="s">
        <v>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45" customHeight="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14.45" customHeight="1" x14ac:dyDescent="0.2">
      <c r="F7" s="3"/>
      <c r="G7" s="3"/>
      <c r="H7" s="3"/>
      <c r="I7" s="3"/>
      <c r="J7" s="3"/>
      <c r="L7" s="36" t="s">
        <v>10</v>
      </c>
      <c r="M7" s="36"/>
      <c r="N7" s="36"/>
      <c r="O7" s="3"/>
      <c r="P7" s="36" t="s">
        <v>11</v>
      </c>
      <c r="Q7" s="36"/>
      <c r="R7" s="3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1" t="s">
        <v>12</v>
      </c>
      <c r="B8" s="31"/>
      <c r="C8" s="31"/>
      <c r="E8" s="31" t="s">
        <v>13</v>
      </c>
      <c r="F8" s="3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3" t="s">
        <v>19</v>
      </c>
      <c r="B9" s="33"/>
      <c r="C9" s="33"/>
      <c r="D9" s="6"/>
      <c r="E9" s="34">
        <v>13241454</v>
      </c>
      <c r="F9" s="34"/>
      <c r="G9" s="14"/>
      <c r="H9" s="13">
        <v>134712271972956</v>
      </c>
      <c r="I9" s="14"/>
      <c r="J9" s="13">
        <v>369870886291200</v>
      </c>
      <c r="K9" s="14"/>
      <c r="L9" s="12">
        <v>177014</v>
      </c>
      <c r="M9" s="14"/>
      <c r="N9" s="13">
        <v>5209988202112</v>
      </c>
      <c r="O9" s="14"/>
      <c r="P9" s="13">
        <v>0</v>
      </c>
      <c r="Q9" s="14"/>
      <c r="R9" s="13">
        <v>0</v>
      </c>
      <c r="S9" s="14"/>
      <c r="T9" s="12">
        <v>13418468</v>
      </c>
      <c r="U9" s="14"/>
      <c r="V9" s="12">
        <v>31770000</v>
      </c>
      <c r="W9" s="14"/>
      <c r="X9" s="13">
        <v>139922260175068</v>
      </c>
      <c r="Y9" s="14"/>
      <c r="Z9" s="13">
        <v>425281597011936</v>
      </c>
      <c r="AA9" s="14"/>
      <c r="AB9" s="15">
        <f>Z9/425299333454306*100</f>
        <v>99.995829656673578</v>
      </c>
    </row>
    <row r="10" spans="1:28" ht="21.75" customHeight="1" x14ac:dyDescent="0.2">
      <c r="A10" s="35" t="s">
        <v>20</v>
      </c>
      <c r="B10" s="35"/>
      <c r="C10" s="35"/>
      <c r="D10" s="35"/>
      <c r="E10" s="14"/>
      <c r="F10" s="40"/>
      <c r="G10" s="14"/>
      <c r="H10" s="16">
        <v>134712271972956</v>
      </c>
      <c r="I10" s="14"/>
      <c r="J10" s="16">
        <v>369870886291200</v>
      </c>
      <c r="K10" s="14"/>
      <c r="L10" s="40"/>
      <c r="M10" s="14"/>
      <c r="N10" s="16">
        <v>5209988202112</v>
      </c>
      <c r="O10" s="41"/>
      <c r="P10" s="16"/>
      <c r="Q10" s="14"/>
      <c r="R10" s="16">
        <v>0</v>
      </c>
      <c r="S10" s="14"/>
      <c r="T10" s="40"/>
      <c r="U10" s="14"/>
      <c r="V10" s="40"/>
      <c r="W10" s="14"/>
      <c r="X10" s="16">
        <v>139922260175068</v>
      </c>
      <c r="Y10" s="14"/>
      <c r="Z10" s="16">
        <v>425281597011936</v>
      </c>
      <c r="AA10" s="14"/>
      <c r="AB10" s="17">
        <f>SUM(AB9)</f>
        <v>99.995829656673578</v>
      </c>
    </row>
    <row r="13" spans="1:28" x14ac:dyDescent="0.2">
      <c r="J13" s="26"/>
      <c r="Z13" s="26"/>
    </row>
    <row r="15" spans="1:28" x14ac:dyDescent="0.2">
      <c r="J15" s="26"/>
      <c r="Z15" s="26"/>
    </row>
  </sheetData>
  <mergeCells count="1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D10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9"/>
  <sheetViews>
    <sheetView rightToLeft="1" workbookViewId="0">
      <selection activeCell="L9" sqref="L9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7.7109375" bestFit="1" customWidth="1"/>
    <col min="7" max="7" width="1.28515625" customWidth="1"/>
    <col min="8" max="8" width="17.570312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1.75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4.45" customHeight="1" x14ac:dyDescent="0.2"/>
    <row r="5" spans="1:12" ht="14.45" customHeight="1" x14ac:dyDescent="0.2">
      <c r="A5" s="1" t="s">
        <v>21</v>
      </c>
      <c r="B5" s="30" t="s">
        <v>22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4.45" customHeight="1" x14ac:dyDescent="0.2">
      <c r="D6" s="2" t="s">
        <v>7</v>
      </c>
      <c r="F6" s="31" t="s">
        <v>8</v>
      </c>
      <c r="G6" s="31"/>
      <c r="H6" s="31"/>
      <c r="J6" s="43" t="s">
        <v>9</v>
      </c>
      <c r="K6" s="43"/>
      <c r="L6" s="43"/>
    </row>
    <row r="7" spans="1:12" ht="14.45" customHeight="1" x14ac:dyDescent="0.2">
      <c r="D7" s="3"/>
      <c r="F7" s="3"/>
      <c r="G7" s="3"/>
      <c r="H7" s="3"/>
      <c r="J7" s="42"/>
    </row>
    <row r="8" spans="1:12" ht="14.45" customHeight="1" x14ac:dyDescent="0.2">
      <c r="A8" s="31" t="s">
        <v>23</v>
      </c>
      <c r="B8" s="31"/>
      <c r="D8" s="2" t="s">
        <v>24</v>
      </c>
      <c r="F8" s="2" t="s">
        <v>25</v>
      </c>
      <c r="H8" s="2" t="s">
        <v>26</v>
      </c>
      <c r="J8" s="2" t="s">
        <v>24</v>
      </c>
      <c r="L8" s="2" t="s">
        <v>18</v>
      </c>
    </row>
    <row r="9" spans="1:12" ht="21.75" customHeight="1" x14ac:dyDescent="0.2">
      <c r="A9" s="37" t="s">
        <v>71</v>
      </c>
      <c r="B9" s="37"/>
      <c r="D9" s="12">
        <v>10418671632</v>
      </c>
      <c r="E9" s="14"/>
      <c r="F9" s="12">
        <v>5213683758376</v>
      </c>
      <c r="G9" s="14"/>
      <c r="H9" s="12">
        <v>5211276284674</v>
      </c>
      <c r="I9" s="14"/>
      <c r="J9" s="12">
        <v>12826145334</v>
      </c>
      <c r="K9" s="14"/>
      <c r="L9" s="18" t="s">
        <v>27</v>
      </c>
    </row>
    <row r="10" spans="1:12" ht="21.75" customHeight="1" x14ac:dyDescent="0.2">
      <c r="A10" s="38" t="s">
        <v>72</v>
      </c>
      <c r="B10" s="38"/>
      <c r="D10" s="19">
        <v>4268692066</v>
      </c>
      <c r="E10" s="14"/>
      <c r="F10" s="19">
        <v>35319</v>
      </c>
      <c r="G10" s="14"/>
      <c r="H10" s="19">
        <v>4260375000</v>
      </c>
      <c r="I10" s="14"/>
      <c r="J10" s="19">
        <v>8352385</v>
      </c>
      <c r="K10" s="14"/>
      <c r="L10" s="20" t="s">
        <v>27</v>
      </c>
    </row>
    <row r="11" spans="1:12" ht="21.75" customHeight="1" x14ac:dyDescent="0.2">
      <c r="A11" s="39" t="s">
        <v>70</v>
      </c>
      <c r="B11" s="39"/>
      <c r="D11" s="21">
        <v>1008492</v>
      </c>
      <c r="E11" s="14"/>
      <c r="F11" s="21">
        <v>4264</v>
      </c>
      <c r="G11" s="14"/>
      <c r="H11" s="21">
        <v>0</v>
      </c>
      <c r="I11" s="14"/>
      <c r="J11" s="21">
        <v>1012756</v>
      </c>
      <c r="K11" s="14"/>
      <c r="L11" s="22" t="s">
        <v>27</v>
      </c>
    </row>
    <row r="12" spans="1:12" ht="21.75" customHeight="1" x14ac:dyDescent="0.2">
      <c r="A12" s="35" t="s">
        <v>20</v>
      </c>
      <c r="B12" s="35"/>
      <c r="D12" s="16">
        <v>14688372190</v>
      </c>
      <c r="E12" s="14"/>
      <c r="F12" s="16">
        <v>5213683797959</v>
      </c>
      <c r="G12" s="14"/>
      <c r="H12" s="16">
        <v>5215536659674</v>
      </c>
      <c r="I12" s="14"/>
      <c r="J12" s="16">
        <v>12835510475</v>
      </c>
      <c r="K12" s="14"/>
      <c r="L12" s="17">
        <v>0</v>
      </c>
    </row>
    <row r="14" spans="1:12" x14ac:dyDescent="0.2">
      <c r="D14" s="26"/>
    </row>
    <row r="16" spans="1:12" x14ac:dyDescent="0.2">
      <c r="J16" s="26"/>
    </row>
    <row r="19" spans="4:10" x14ac:dyDescent="0.2">
      <c r="D19" s="26"/>
      <c r="J19" s="26"/>
    </row>
  </sheetData>
  <mergeCells count="11">
    <mergeCell ref="A1:L1"/>
    <mergeCell ref="A2:L2"/>
    <mergeCell ref="A3:L3"/>
    <mergeCell ref="B5:L5"/>
    <mergeCell ref="F6:H6"/>
    <mergeCell ref="J6:L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3"/>
  <sheetViews>
    <sheetView rightToLeft="1" workbookViewId="0">
      <selection activeCell="B20" sqref="B20"/>
    </sheetView>
  </sheetViews>
  <sheetFormatPr defaultRowHeight="12.75" x14ac:dyDescent="0.2"/>
  <cols>
    <col min="1" max="1" width="2.5703125" customWidth="1"/>
    <col min="2" max="2" width="51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7.5703125" bestFit="1" customWidth="1"/>
    <col min="14" max="14" width="16.28515625" bestFit="1" customWidth="1"/>
  </cols>
  <sheetData>
    <row r="1" spans="1:14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4" ht="21.75" customHeight="1" x14ac:dyDescent="0.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</row>
    <row r="3" spans="1:14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pans="1:14" ht="14.45" customHeight="1" x14ac:dyDescent="0.2"/>
    <row r="5" spans="1:14" ht="29.1" customHeight="1" x14ac:dyDescent="0.2">
      <c r="A5" s="1" t="s">
        <v>29</v>
      </c>
      <c r="B5" s="30" t="s">
        <v>30</v>
      </c>
      <c r="C5" s="30"/>
      <c r="D5" s="30"/>
      <c r="E5" s="30"/>
      <c r="F5" s="30"/>
      <c r="G5" s="30"/>
      <c r="H5" s="30"/>
      <c r="I5" s="30"/>
      <c r="J5" s="30"/>
    </row>
    <row r="6" spans="1:14" ht="14.45" customHeight="1" x14ac:dyDescent="0.2"/>
    <row r="7" spans="1:14" ht="14.45" customHeight="1" x14ac:dyDescent="0.2">
      <c r="A7" s="31" t="s">
        <v>31</v>
      </c>
      <c r="B7" s="31"/>
      <c r="D7" s="2" t="s">
        <v>32</v>
      </c>
      <c r="F7" s="2" t="s">
        <v>24</v>
      </c>
      <c r="H7" s="2" t="s">
        <v>33</v>
      </c>
      <c r="J7" s="2" t="s">
        <v>34</v>
      </c>
    </row>
    <row r="8" spans="1:14" ht="21.75" customHeight="1" x14ac:dyDescent="0.2">
      <c r="A8" s="37" t="s">
        <v>35</v>
      </c>
      <c r="B8" s="37"/>
      <c r="D8" s="23" t="s">
        <v>36</v>
      </c>
      <c r="E8" s="14"/>
      <c r="F8" s="12">
        <f>'درآمد سرمایه گذاری در سهام'!J10</f>
        <v>50200722518624</v>
      </c>
      <c r="G8" s="14"/>
      <c r="H8" s="18">
        <f>F8/$F$13*100</f>
        <v>99.993992715749613</v>
      </c>
      <c r="I8" s="14"/>
      <c r="J8" s="18">
        <f>F8/425299333454306*100</f>
        <v>11.803621254444677</v>
      </c>
      <c r="M8" s="26"/>
      <c r="N8" s="26"/>
    </row>
    <row r="9" spans="1:14" ht="21.75" customHeight="1" x14ac:dyDescent="0.2">
      <c r="A9" s="38" t="s">
        <v>37</v>
      </c>
      <c r="B9" s="38"/>
      <c r="D9" s="24" t="s">
        <v>38</v>
      </c>
      <c r="E9" s="14"/>
      <c r="F9" s="19">
        <v>0</v>
      </c>
      <c r="G9" s="14"/>
      <c r="H9" s="20">
        <f t="shared" ref="H9:H12" si="0">F9/$F$13*100</f>
        <v>0</v>
      </c>
      <c r="I9" s="14"/>
      <c r="J9" s="20">
        <f t="shared" ref="J9:J12" si="1">F9/425299333454306*100</f>
        <v>0</v>
      </c>
      <c r="M9" s="26"/>
      <c r="N9" s="26"/>
    </row>
    <row r="10" spans="1:14" ht="21.75" customHeight="1" x14ac:dyDescent="0.2">
      <c r="A10" s="38" t="s">
        <v>39</v>
      </c>
      <c r="B10" s="38"/>
      <c r="D10" s="24" t="s">
        <v>40</v>
      </c>
      <c r="E10" s="14"/>
      <c r="F10" s="19">
        <v>0</v>
      </c>
      <c r="G10" s="14"/>
      <c r="H10" s="20">
        <f t="shared" si="0"/>
        <v>0</v>
      </c>
      <c r="I10" s="14"/>
      <c r="J10" s="20">
        <f t="shared" si="1"/>
        <v>0</v>
      </c>
      <c r="M10" s="26"/>
      <c r="N10" s="26"/>
    </row>
    <row r="11" spans="1:14" ht="21.75" customHeight="1" x14ac:dyDescent="0.2">
      <c r="A11" s="38" t="s">
        <v>41</v>
      </c>
      <c r="B11" s="38"/>
      <c r="D11" s="24" t="s">
        <v>42</v>
      </c>
      <c r="E11" s="14"/>
      <c r="F11" s="19">
        <f>'درآمد سپرده بانکی'!D11</f>
        <v>33372761</v>
      </c>
      <c r="G11" s="14"/>
      <c r="H11" s="20">
        <f t="shared" si="0"/>
        <v>6.6474653210427982E-5</v>
      </c>
      <c r="I11" s="14"/>
      <c r="J11" s="20">
        <f t="shared" si="1"/>
        <v>7.8468876800122129E-6</v>
      </c>
      <c r="M11" s="26"/>
      <c r="N11" s="26"/>
    </row>
    <row r="12" spans="1:14" ht="21.75" customHeight="1" x14ac:dyDescent="0.2">
      <c r="A12" s="39" t="s">
        <v>43</v>
      </c>
      <c r="B12" s="39"/>
      <c r="D12" s="25" t="s">
        <v>44</v>
      </c>
      <c r="E12" s="14"/>
      <c r="F12" s="21">
        <f>'سایر درآمدها'!D11</f>
        <v>2982508509</v>
      </c>
      <c r="G12" s="14"/>
      <c r="H12" s="22">
        <f t="shared" si="0"/>
        <v>5.9408095971719456E-3</v>
      </c>
      <c r="I12" s="14"/>
      <c r="J12" s="22">
        <f t="shared" si="1"/>
        <v>7.012727917478478E-4</v>
      </c>
      <c r="M12" s="26"/>
      <c r="N12" s="26"/>
    </row>
    <row r="13" spans="1:14" ht="21.75" customHeight="1" x14ac:dyDescent="0.2">
      <c r="A13" s="35" t="s">
        <v>20</v>
      </c>
      <c r="B13" s="35"/>
      <c r="D13" s="16"/>
      <c r="E13" s="14"/>
      <c r="F13" s="16">
        <f>SUM(F8:F12)</f>
        <v>50203738399894</v>
      </c>
      <c r="G13" s="14"/>
      <c r="H13" s="17">
        <f>SUM(H8:H12)</f>
        <v>100</v>
      </c>
      <c r="I13" s="14"/>
      <c r="J13" s="17">
        <f>SUM(J8:J12)</f>
        <v>11.804330374124104</v>
      </c>
      <c r="M13" s="26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"/>
  <sheetViews>
    <sheetView rightToLeft="1" workbookViewId="0">
      <selection activeCell="W9" sqref="W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8.85546875" bestFit="1" customWidth="1"/>
    <col min="7" max="7" width="1.28515625" customWidth="1"/>
    <col min="8" max="8" width="11.140625" bestFit="1" customWidth="1"/>
    <col min="9" max="9" width="1.28515625" customWidth="1"/>
    <col min="10" max="10" width="18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9" bestFit="1" customWidth="1"/>
    <col min="18" max="18" width="1.28515625" customWidth="1"/>
    <col min="19" max="19" width="11.140625" bestFit="1" customWidth="1"/>
    <col min="20" max="20" width="1.28515625" customWidth="1"/>
    <col min="21" max="21" width="19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21.75" customHeight="1" x14ac:dyDescent="0.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14.45" customHeight="1" x14ac:dyDescent="0.2"/>
    <row r="5" spans="1:23" ht="14.45" customHeight="1" x14ac:dyDescent="0.2">
      <c r="A5" s="1" t="s">
        <v>45</v>
      </c>
      <c r="B5" s="30" t="s">
        <v>46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20.25" customHeight="1" x14ac:dyDescent="0.2">
      <c r="D6" s="31" t="s">
        <v>47</v>
      </c>
      <c r="E6" s="31"/>
      <c r="F6" s="31"/>
      <c r="G6" s="31"/>
      <c r="H6" s="31"/>
      <c r="I6" s="31"/>
      <c r="J6" s="31"/>
      <c r="K6" s="31"/>
      <c r="L6" s="31"/>
      <c r="N6" s="31" t="s">
        <v>48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20.25" customHeight="1" x14ac:dyDescent="0.2">
      <c r="D7" s="3"/>
      <c r="E7" s="3"/>
      <c r="F7" s="3"/>
      <c r="G7" s="3"/>
      <c r="H7" s="3"/>
      <c r="I7" s="3"/>
      <c r="J7" s="36" t="s">
        <v>20</v>
      </c>
      <c r="K7" s="36"/>
      <c r="L7" s="36"/>
      <c r="N7" s="3"/>
      <c r="O7" s="3"/>
      <c r="P7" s="3"/>
      <c r="Q7" s="3"/>
      <c r="R7" s="3"/>
      <c r="S7" s="3"/>
      <c r="T7" s="3"/>
      <c r="U7" s="36" t="s">
        <v>20</v>
      </c>
      <c r="V7" s="36"/>
      <c r="W7" s="36"/>
    </row>
    <row r="8" spans="1:23" ht="20.25" customHeight="1" x14ac:dyDescent="0.2">
      <c r="A8" s="31" t="s">
        <v>49</v>
      </c>
      <c r="B8" s="31"/>
      <c r="D8" s="2" t="s">
        <v>50</v>
      </c>
      <c r="F8" s="2" t="s">
        <v>51</v>
      </c>
      <c r="H8" s="2" t="s">
        <v>52</v>
      </c>
      <c r="J8" s="4" t="s">
        <v>24</v>
      </c>
      <c r="K8" s="3"/>
      <c r="L8" s="4" t="s">
        <v>33</v>
      </c>
      <c r="N8" s="2" t="s">
        <v>50</v>
      </c>
      <c r="P8" s="31" t="s">
        <v>51</v>
      </c>
      <c r="Q8" s="31"/>
      <c r="S8" s="2" t="s">
        <v>52</v>
      </c>
      <c r="U8" s="4" t="s">
        <v>24</v>
      </c>
      <c r="V8" s="3"/>
      <c r="W8" s="4" t="s">
        <v>33</v>
      </c>
    </row>
    <row r="9" spans="1:23" ht="21.75" customHeight="1" x14ac:dyDescent="0.2">
      <c r="A9" s="33" t="s">
        <v>19</v>
      </c>
      <c r="B9" s="33"/>
      <c r="D9" s="13">
        <v>0</v>
      </c>
      <c r="E9" s="14"/>
      <c r="F9" s="13">
        <v>50200722518624</v>
      </c>
      <c r="G9" s="14"/>
      <c r="H9" s="13">
        <v>0</v>
      </c>
      <c r="I9" s="14"/>
      <c r="J9" s="13">
        <v>50200722518624</v>
      </c>
      <c r="K9" s="14"/>
      <c r="L9" s="15">
        <f>J9/درآمد!F13*100</f>
        <v>99.993992715749613</v>
      </c>
      <c r="M9" s="14"/>
      <c r="N9" s="13">
        <v>0</v>
      </c>
      <c r="O9" s="14"/>
      <c r="P9" s="34">
        <v>90481029784180</v>
      </c>
      <c r="Q9" s="27"/>
      <c r="R9" s="14"/>
      <c r="S9" s="13">
        <v>0</v>
      </c>
      <c r="T9" s="14"/>
      <c r="U9" s="13">
        <v>90481029784180</v>
      </c>
      <c r="V9" s="14"/>
      <c r="W9" s="15">
        <v>99.99</v>
      </c>
    </row>
    <row r="10" spans="1:23" ht="21.75" customHeight="1" x14ac:dyDescent="0.2">
      <c r="A10" s="35" t="s">
        <v>20</v>
      </c>
      <c r="B10" s="35"/>
      <c r="D10" s="16">
        <v>0</v>
      </c>
      <c r="E10" s="14"/>
      <c r="F10" s="16">
        <v>50200722518624</v>
      </c>
      <c r="G10" s="14"/>
      <c r="H10" s="16">
        <v>0</v>
      </c>
      <c r="I10" s="14"/>
      <c r="J10" s="16">
        <v>50200722518624</v>
      </c>
      <c r="K10" s="14"/>
      <c r="L10" s="17">
        <f>SUM(L9)</f>
        <v>99.993992715749613</v>
      </c>
      <c r="M10" s="14"/>
      <c r="N10" s="16">
        <v>0</v>
      </c>
      <c r="O10" s="14"/>
      <c r="P10" s="14"/>
      <c r="Q10" s="16">
        <v>90481029784180</v>
      </c>
      <c r="R10" s="14"/>
      <c r="S10" s="16">
        <v>0</v>
      </c>
      <c r="T10" s="14"/>
      <c r="U10" s="16">
        <v>90481029784180</v>
      </c>
      <c r="V10" s="14"/>
      <c r="W10" s="17">
        <v>99.99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A8" sqref="A8:B8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1.75" customHeight="1" x14ac:dyDescent="0.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4.45" customHeight="1" x14ac:dyDescent="0.2"/>
    <row r="5" spans="1:10" ht="20.25" customHeight="1" x14ac:dyDescent="0.2">
      <c r="A5" s="1" t="s">
        <v>53</v>
      </c>
      <c r="B5" s="30" t="s">
        <v>54</v>
      </c>
      <c r="C5" s="30"/>
      <c r="D5" s="30"/>
      <c r="E5" s="30"/>
      <c r="F5" s="30"/>
      <c r="G5" s="30"/>
      <c r="H5" s="30"/>
      <c r="I5" s="30"/>
      <c r="J5" s="30"/>
    </row>
    <row r="6" spans="1:10" ht="20.25" customHeight="1" x14ac:dyDescent="0.2">
      <c r="D6" s="31" t="s">
        <v>47</v>
      </c>
      <c r="E6" s="31"/>
      <c r="F6" s="31"/>
      <c r="H6" s="31" t="s">
        <v>48</v>
      </c>
      <c r="I6" s="31"/>
      <c r="J6" s="31"/>
    </row>
    <row r="7" spans="1:10" ht="36.4" customHeight="1" x14ac:dyDescent="0.2">
      <c r="A7" s="31" t="s">
        <v>55</v>
      </c>
      <c r="B7" s="31"/>
      <c r="D7" s="11" t="s">
        <v>56</v>
      </c>
      <c r="E7" s="3"/>
      <c r="F7" s="11" t="s">
        <v>57</v>
      </c>
      <c r="H7" s="11" t="s">
        <v>56</v>
      </c>
      <c r="I7" s="3"/>
      <c r="J7" s="11" t="s">
        <v>57</v>
      </c>
    </row>
    <row r="8" spans="1:10" ht="21.75" customHeight="1" x14ac:dyDescent="0.2">
      <c r="A8" s="37" t="s">
        <v>68</v>
      </c>
      <c r="B8" s="37"/>
      <c r="D8" s="12">
        <v>33333178</v>
      </c>
      <c r="E8" s="14"/>
      <c r="F8" s="18">
        <f>D8/$D$11*100</f>
        <v>99.881391293935792</v>
      </c>
      <c r="G8" s="14"/>
      <c r="H8" s="12">
        <v>295719394</v>
      </c>
      <c r="I8" s="14"/>
      <c r="J8" s="18">
        <f>H8/$H$11*100</f>
        <v>94.232728511058852</v>
      </c>
    </row>
    <row r="9" spans="1:10" ht="21.75" customHeight="1" x14ac:dyDescent="0.2">
      <c r="A9" s="38" t="s">
        <v>69</v>
      </c>
      <c r="B9" s="38"/>
      <c r="D9" s="19">
        <v>35319</v>
      </c>
      <c r="E9" s="14"/>
      <c r="F9" s="20">
        <f t="shared" ref="F9:F10" si="0">D9/$D$11*100</f>
        <v>0.10583181894959184</v>
      </c>
      <c r="G9" s="14"/>
      <c r="H9" s="19">
        <v>18085988</v>
      </c>
      <c r="I9" s="14"/>
      <c r="J9" s="20">
        <f t="shared" ref="J9:J10" si="1">H9/$H$11*100</f>
        <v>5.7632067143295584</v>
      </c>
    </row>
    <row r="10" spans="1:10" ht="21.75" customHeight="1" x14ac:dyDescent="0.2">
      <c r="A10" s="39" t="s">
        <v>70</v>
      </c>
      <c r="B10" s="39"/>
      <c r="D10" s="21">
        <v>4264</v>
      </c>
      <c r="E10" s="14"/>
      <c r="F10" s="22">
        <f t="shared" si="0"/>
        <v>1.277688711461422E-2</v>
      </c>
      <c r="G10" s="14"/>
      <c r="H10" s="21">
        <v>12756</v>
      </c>
      <c r="I10" s="14"/>
      <c r="J10" s="22">
        <f t="shared" si="1"/>
        <v>4.0647746115936743E-3</v>
      </c>
    </row>
    <row r="11" spans="1:10" ht="21.75" customHeight="1" x14ac:dyDescent="0.2">
      <c r="A11" s="35" t="s">
        <v>20</v>
      </c>
      <c r="B11" s="35"/>
      <c r="D11" s="16">
        <v>33372761</v>
      </c>
      <c r="E11" s="14"/>
      <c r="F11" s="16">
        <f>SUM(F8:F10)</f>
        <v>100</v>
      </c>
      <c r="G11" s="14"/>
      <c r="H11" s="16">
        <v>313818138</v>
      </c>
      <c r="I11" s="14"/>
      <c r="J11" s="16">
        <f>SUM(J8:J10)</f>
        <v>100</v>
      </c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3"/>
  <sheetViews>
    <sheetView rightToLeft="1" workbookViewId="0">
      <selection activeCell="D13" sqref="D13:F14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9" t="s">
        <v>0</v>
      </c>
      <c r="B1" s="29"/>
      <c r="C1" s="29"/>
      <c r="D1" s="29"/>
      <c r="E1" s="29"/>
      <c r="F1" s="29"/>
    </row>
    <row r="2" spans="1:6" ht="21.75" customHeight="1" x14ac:dyDescent="0.2">
      <c r="A2" s="29" t="s">
        <v>28</v>
      </c>
      <c r="B2" s="29"/>
      <c r="C2" s="29"/>
      <c r="D2" s="29"/>
      <c r="E2" s="29"/>
      <c r="F2" s="29"/>
    </row>
    <row r="3" spans="1:6" ht="21.75" customHeight="1" x14ac:dyDescent="0.2">
      <c r="A3" s="29" t="s">
        <v>2</v>
      </c>
      <c r="B3" s="29"/>
      <c r="C3" s="29"/>
      <c r="D3" s="29"/>
      <c r="E3" s="29"/>
      <c r="F3" s="29"/>
    </row>
    <row r="4" spans="1:6" ht="14.45" customHeight="1" x14ac:dyDescent="0.2"/>
    <row r="5" spans="1:6" ht="29.1" customHeight="1" x14ac:dyDescent="0.2">
      <c r="A5" s="1" t="s">
        <v>58</v>
      </c>
      <c r="B5" s="30" t="s">
        <v>43</v>
      </c>
      <c r="C5" s="30"/>
      <c r="D5" s="30"/>
      <c r="E5" s="30"/>
      <c r="F5" s="30"/>
    </row>
    <row r="6" spans="1:6" ht="14.45" customHeight="1" x14ac:dyDescent="0.2">
      <c r="D6" s="2" t="s">
        <v>47</v>
      </c>
      <c r="F6" s="2" t="s">
        <v>9</v>
      </c>
    </row>
    <row r="7" spans="1:6" ht="14.45" customHeight="1" x14ac:dyDescent="0.2">
      <c r="A7" s="31" t="s">
        <v>43</v>
      </c>
      <c r="B7" s="31"/>
      <c r="D7" s="4" t="s">
        <v>24</v>
      </c>
      <c r="F7" s="4" t="s">
        <v>24</v>
      </c>
    </row>
    <row r="8" spans="1:6" ht="21.75" customHeight="1" x14ac:dyDescent="0.2">
      <c r="A8" s="37" t="s">
        <v>43</v>
      </c>
      <c r="B8" s="37"/>
      <c r="D8" s="12">
        <v>0</v>
      </c>
      <c r="E8" s="14"/>
      <c r="F8" s="12">
        <v>0</v>
      </c>
    </row>
    <row r="9" spans="1:6" ht="21.75" customHeight="1" x14ac:dyDescent="0.2">
      <c r="A9" s="38" t="s">
        <v>59</v>
      </c>
      <c r="B9" s="38"/>
      <c r="D9" s="19">
        <v>0</v>
      </c>
      <c r="E9" s="14"/>
      <c r="F9" s="19">
        <v>0</v>
      </c>
    </row>
    <row r="10" spans="1:6" ht="21.75" customHeight="1" x14ac:dyDescent="0.2">
      <c r="A10" s="39" t="s">
        <v>60</v>
      </c>
      <c r="B10" s="39"/>
      <c r="D10" s="21">
        <v>2982508509</v>
      </c>
      <c r="E10" s="14"/>
      <c r="F10" s="21">
        <v>4941479452</v>
      </c>
    </row>
    <row r="11" spans="1:6" ht="21.75" customHeight="1" x14ac:dyDescent="0.2">
      <c r="A11" s="35" t="s">
        <v>20</v>
      </c>
      <c r="B11" s="35"/>
      <c r="D11" s="16">
        <v>2982508509</v>
      </c>
      <c r="E11" s="14"/>
      <c r="F11" s="16">
        <v>4941479452</v>
      </c>
    </row>
    <row r="13" spans="1:6" x14ac:dyDescent="0.2">
      <c r="D13" s="26"/>
      <c r="F13" s="26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M20" sqref="M20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.75" customHeight="1" x14ac:dyDescent="0.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4.45" customHeight="1" x14ac:dyDescent="0.2"/>
    <row r="5" spans="1:13" ht="14.45" customHeight="1" x14ac:dyDescent="0.2">
      <c r="A5" s="30" t="s">
        <v>64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>
      <c r="A6" s="31" t="s">
        <v>31</v>
      </c>
      <c r="C6" s="31" t="s">
        <v>47</v>
      </c>
      <c r="D6" s="31"/>
      <c r="E6" s="31"/>
      <c r="F6" s="31"/>
      <c r="G6" s="31"/>
      <c r="I6" s="31" t="s">
        <v>48</v>
      </c>
      <c r="J6" s="31"/>
      <c r="K6" s="31"/>
      <c r="L6" s="31"/>
      <c r="M6" s="31"/>
    </row>
    <row r="7" spans="1:13" ht="29.1" customHeight="1" x14ac:dyDescent="0.2">
      <c r="A7" s="31"/>
      <c r="C7" s="11" t="s">
        <v>62</v>
      </c>
      <c r="D7" s="3"/>
      <c r="E7" s="11" t="s">
        <v>61</v>
      </c>
      <c r="F7" s="3"/>
      <c r="G7" s="11" t="s">
        <v>63</v>
      </c>
      <c r="I7" s="11" t="s">
        <v>62</v>
      </c>
      <c r="J7" s="3"/>
      <c r="K7" s="11" t="s">
        <v>61</v>
      </c>
      <c r="L7" s="3"/>
      <c r="M7" s="11" t="s">
        <v>63</v>
      </c>
    </row>
    <row r="8" spans="1:13" ht="21.75" customHeight="1" x14ac:dyDescent="0.2">
      <c r="A8" s="8" t="s">
        <v>71</v>
      </c>
      <c r="C8" s="12">
        <v>33333178</v>
      </c>
      <c r="D8" s="14"/>
      <c r="E8" s="12">
        <v>0</v>
      </c>
      <c r="F8" s="14"/>
      <c r="G8" s="12">
        <v>33333178</v>
      </c>
      <c r="H8" s="14"/>
      <c r="I8" s="12">
        <v>295719394</v>
      </c>
      <c r="J8" s="14"/>
      <c r="K8" s="12">
        <v>0</v>
      </c>
      <c r="L8" s="14"/>
      <c r="M8" s="12">
        <v>295719394</v>
      </c>
    </row>
    <row r="9" spans="1:13" ht="21.75" customHeight="1" x14ac:dyDescent="0.2">
      <c r="A9" s="9" t="s">
        <v>73</v>
      </c>
      <c r="C9" s="19">
        <v>35319</v>
      </c>
      <c r="D9" s="14"/>
      <c r="E9" s="19">
        <v>0</v>
      </c>
      <c r="F9" s="14"/>
      <c r="G9" s="19">
        <v>35319</v>
      </c>
      <c r="H9" s="14"/>
      <c r="I9" s="19">
        <v>18085988</v>
      </c>
      <c r="J9" s="14"/>
      <c r="K9" s="19">
        <v>0</v>
      </c>
      <c r="L9" s="14"/>
      <c r="M9" s="19">
        <v>18085988</v>
      </c>
    </row>
    <row r="10" spans="1:13" ht="21.75" customHeight="1" x14ac:dyDescent="0.2">
      <c r="A10" s="10" t="s">
        <v>70</v>
      </c>
      <c r="C10" s="21">
        <v>4264</v>
      </c>
      <c r="D10" s="14"/>
      <c r="E10" s="21">
        <v>0</v>
      </c>
      <c r="F10" s="14"/>
      <c r="G10" s="21">
        <v>4264</v>
      </c>
      <c r="H10" s="14"/>
      <c r="I10" s="21">
        <v>12756</v>
      </c>
      <c r="J10" s="14"/>
      <c r="K10" s="21">
        <v>0</v>
      </c>
      <c r="L10" s="14"/>
      <c r="M10" s="21">
        <v>12756</v>
      </c>
    </row>
    <row r="11" spans="1:13" ht="21.75" customHeight="1" x14ac:dyDescent="0.2">
      <c r="A11" s="7" t="s">
        <v>20</v>
      </c>
      <c r="C11" s="16">
        <v>33372761</v>
      </c>
      <c r="D11" s="14"/>
      <c r="E11" s="16">
        <v>0</v>
      </c>
      <c r="F11" s="14"/>
      <c r="G11" s="16">
        <v>33372761</v>
      </c>
      <c r="H11" s="14"/>
      <c r="I11" s="16">
        <v>313818138</v>
      </c>
      <c r="J11" s="14"/>
      <c r="K11" s="16">
        <v>0</v>
      </c>
      <c r="L11" s="14"/>
      <c r="M11" s="16">
        <v>313818138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workbookViewId="0">
      <selection activeCell="K14" sqref="K14"/>
    </sheetView>
  </sheetViews>
  <sheetFormatPr defaultRowHeight="12.75" x14ac:dyDescent="0.2"/>
  <cols>
    <col min="1" max="1" width="21.85546875" customWidth="1"/>
    <col min="2" max="2" width="1.28515625" customWidth="1"/>
    <col min="3" max="3" width="10.85546875" bestFit="1" customWidth="1"/>
    <col min="4" max="4" width="1.28515625" customWidth="1"/>
    <col min="5" max="5" width="20" bestFit="1" customWidth="1"/>
    <col min="6" max="6" width="1.28515625" customWidth="1"/>
    <col min="7" max="7" width="20.140625" bestFit="1" customWidth="1"/>
    <col min="8" max="8" width="1.28515625" customWidth="1"/>
    <col min="9" max="9" width="26.28515625" bestFit="1" customWidth="1"/>
    <col min="10" max="10" width="1.28515625" customWidth="1"/>
    <col min="11" max="11" width="10.85546875" bestFit="1" customWidth="1"/>
    <col min="12" max="12" width="1.28515625" customWidth="1"/>
    <col min="13" max="13" width="20" bestFit="1" customWidth="1"/>
    <col min="14" max="14" width="1.28515625" customWidth="1"/>
    <col min="15" max="15" width="19.85546875" bestFit="1" customWidth="1"/>
    <col min="16" max="16" width="1.28515625" customWidth="1"/>
    <col min="17" max="17" width="19.28515625" customWidth="1"/>
    <col min="18" max="18" width="1.28515625" customWidth="1"/>
    <col min="19" max="19" width="0.28515625" customWidth="1"/>
  </cols>
  <sheetData>
    <row r="1" spans="1:18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 ht="21.75" customHeight="1" x14ac:dyDescent="0.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14.45" customHeight="1" x14ac:dyDescent="0.2"/>
    <row r="5" spans="1:18" ht="22.5" customHeight="1" x14ac:dyDescent="0.2">
      <c r="A5" s="30" t="s">
        <v>66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2.5" customHeight="1" x14ac:dyDescent="0.2">
      <c r="A6" s="31" t="s">
        <v>31</v>
      </c>
      <c r="C6" s="31" t="s">
        <v>47</v>
      </c>
      <c r="D6" s="31"/>
      <c r="E6" s="31"/>
      <c r="F6" s="31"/>
      <c r="G6" s="31"/>
      <c r="H6" s="31"/>
      <c r="I6" s="31"/>
      <c r="K6" s="31" t="s">
        <v>48</v>
      </c>
      <c r="L6" s="31"/>
      <c r="M6" s="31"/>
      <c r="N6" s="31"/>
      <c r="O6" s="31"/>
      <c r="P6" s="31"/>
      <c r="Q6" s="31"/>
      <c r="R6" s="31"/>
    </row>
    <row r="7" spans="1:18" ht="43.5" customHeight="1" x14ac:dyDescent="0.2">
      <c r="A7" s="31"/>
      <c r="C7" s="11" t="s">
        <v>13</v>
      </c>
      <c r="D7" s="3"/>
      <c r="E7" s="11" t="s">
        <v>15</v>
      </c>
      <c r="F7" s="3"/>
      <c r="G7" s="11" t="s">
        <v>65</v>
      </c>
      <c r="H7" s="3"/>
      <c r="I7" s="11" t="s">
        <v>67</v>
      </c>
      <c r="K7" s="11" t="s">
        <v>13</v>
      </c>
      <c r="L7" s="3"/>
      <c r="M7" s="11" t="s">
        <v>15</v>
      </c>
      <c r="N7" s="3"/>
      <c r="O7" s="11" t="s">
        <v>65</v>
      </c>
      <c r="P7" s="3"/>
      <c r="Q7" s="32" t="s">
        <v>67</v>
      </c>
      <c r="R7" s="32"/>
    </row>
    <row r="8" spans="1:18" ht="21.75" customHeight="1" x14ac:dyDescent="0.2">
      <c r="A8" s="5" t="s">
        <v>19</v>
      </c>
      <c r="C8" s="12">
        <v>13418468</v>
      </c>
      <c r="D8" s="14"/>
      <c r="E8" s="13">
        <v>425281597011936</v>
      </c>
      <c r="F8" s="14"/>
      <c r="G8" s="13">
        <v>375080874493312</v>
      </c>
      <c r="H8" s="14"/>
      <c r="I8" s="13">
        <v>50200722518624</v>
      </c>
      <c r="J8" s="14"/>
      <c r="K8" s="12">
        <v>13418468</v>
      </c>
      <c r="L8" s="14"/>
      <c r="M8" s="13">
        <v>425281597011936</v>
      </c>
      <c r="N8" s="14"/>
      <c r="O8" s="13">
        <v>334800567227756</v>
      </c>
      <c r="P8" s="14"/>
      <c r="Q8" s="27">
        <v>90481029784180</v>
      </c>
      <c r="R8" s="27"/>
    </row>
    <row r="9" spans="1:18" ht="21.75" customHeight="1" x14ac:dyDescent="0.2">
      <c r="A9" s="7" t="s">
        <v>20</v>
      </c>
      <c r="C9" s="40"/>
      <c r="D9" s="14"/>
      <c r="E9" s="16">
        <v>425281597011936</v>
      </c>
      <c r="F9" s="14"/>
      <c r="G9" s="16">
        <v>375080874493312</v>
      </c>
      <c r="H9" s="14"/>
      <c r="I9" s="16">
        <v>50200722518624</v>
      </c>
      <c r="J9" s="14"/>
      <c r="K9" s="40"/>
      <c r="L9" s="14"/>
      <c r="M9" s="16">
        <v>425281597011936</v>
      </c>
      <c r="N9" s="14"/>
      <c r="O9" s="16">
        <v>334800567227756</v>
      </c>
      <c r="P9" s="14"/>
      <c r="Q9" s="28">
        <v>90481029784180</v>
      </c>
      <c r="R9" s="28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Reyhane Banki</dc:creator>
  <dc:description/>
  <cp:lastModifiedBy>Ghazaleh Khademian</cp:lastModifiedBy>
  <dcterms:created xsi:type="dcterms:W3CDTF">2026-09-28T07:06:14Z</dcterms:created>
  <dcterms:modified xsi:type="dcterms:W3CDTF">2026-09-29T05:41:06Z</dcterms:modified>
</cp:coreProperties>
</file>