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5\"/>
    </mc:Choice>
  </mc:AlternateContent>
  <xr:revisionPtr revIDLastSave="0" documentId="13_ncr:1_{9D7B6E4B-49C0-436E-B783-A3A6AB6A52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تغییر قیمت اوراق" sheetId="21" r:id="rId8"/>
  </sheets>
  <definedNames>
    <definedName name="_xlnm.Print_Area" localSheetId="2">درآمد!$A$1:$K$13</definedName>
    <definedName name="_xlnm.Print_Area" localSheetId="4">'درآمد سپرده بانکی'!$A$1:$K$11</definedName>
    <definedName name="_xlnm.Print_Area" localSheetId="3">'درآمد سرمایه گذاری در سهام'!$A$1:$X$10</definedName>
    <definedName name="_xlnm.Print_Area" localSheetId="7">'درآمد ناشی از تغییر قیمت اوراق'!$A$1:$S$9</definedName>
    <definedName name="_xlnm.Print_Area" localSheetId="5">'سایر درآمدها'!$A$1:$G$11</definedName>
    <definedName name="_xlnm.Print_Area" localSheetId="1">سپرده!$A$1:$M$12</definedName>
    <definedName name="_xlnm.Print_Area" localSheetId="6">'سود سپرده بانکی'!$A$1:$N$11</definedName>
    <definedName name="_xlnm.Print_Area" localSheetId="0">سهام!$A$1:$AC$10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3" l="1"/>
  <c r="J10" i="13"/>
  <c r="J9" i="13"/>
  <c r="J8" i="13"/>
  <c r="F11" i="13"/>
  <c r="F10" i="13"/>
  <c r="F9" i="13"/>
  <c r="F8" i="13"/>
  <c r="J13" i="8"/>
  <c r="J12" i="8"/>
  <c r="J11" i="8"/>
  <c r="J10" i="8"/>
  <c r="J9" i="8"/>
  <c r="J8" i="8"/>
  <c r="H13" i="8"/>
  <c r="H12" i="8"/>
  <c r="H11" i="8"/>
  <c r="H10" i="8"/>
  <c r="H9" i="8"/>
  <c r="H8" i="8"/>
  <c r="W10" i="9"/>
  <c r="W9" i="9"/>
  <c r="L10" i="9"/>
  <c r="L9" i="9"/>
  <c r="F13" i="8"/>
  <c r="F12" i="8"/>
  <c r="F11" i="8"/>
  <c r="F8" i="8"/>
  <c r="L12" i="7"/>
  <c r="L11" i="7"/>
  <c r="L10" i="7"/>
  <c r="L9" i="7"/>
  <c r="AB10" i="2"/>
  <c r="AB9" i="2"/>
</calcChain>
</file>

<file path=xl/sharedStrings.xml><?xml version="1.0" encoding="utf-8"?>
<sst xmlns="http://schemas.openxmlformats.org/spreadsheetml/2006/main" count="152" uniqueCount="75">
  <si>
    <t>صندوق سرمایه گذاری سیمای کاردان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</si>
  <si>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</si>
  <si>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</si>
  <si>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</si>
  <si>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</si>
  <si>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</si>
  <si>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</si>
  <si>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</si>
  <si>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</si>
  <si>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</si>
  <si>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</si>
  <si>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</si>
  <si>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</si>
  <si>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</si>
  <si>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</si>
  <si>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</si>
  <si>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</si>
  <si>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</si>
  <si>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</si>
  <si>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</si>
  <si>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</si>
  <si>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</si>
  <si>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</si>
  <si>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</si>
  <si>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</si>
  <si>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</si>
  <si>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</si>
  <si>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</t>
  </si>
  <si>
    <t>سپرده کوتاه مدت بانک سامان سرو</t>
  </si>
  <si>
    <t>سپرده کوتاه مدت بانک ملت پالایشگاه تهران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</si>
  <si>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</si>
  <si>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</si>
  <si>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</si>
  <si>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</si>
  <si>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</si>
  <si>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</si>
  <si>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</si>
  <si>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</si>
  <si>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</si>
  <si>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</si>
  <si>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</si>
  <si>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</si>
  <si>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</si>
  <si>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</si>
  <si>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</si>
  <si>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</si>
  <si>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</si>
  <si>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</si>
  <si>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</si>
  <si>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</si>
  <si>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</si>
  <si>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</si>
  <si>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</si>
  <si>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</si>
  <si>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</si>
  <si>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</si>
  <si>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</si>
  <si>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</si>
  <si>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</si>
  <si>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</si>
  <si>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</si>
  <si>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</si>
  <si>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</si>
  <si>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</si>
  <si>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</si>
  <si>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</si>
  <si>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</si>
  <si>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</si>
  <si>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</si>
  <si>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</si>
  <si>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بانک تجارت</t>
  </si>
  <si>
    <t xml:space="preserve">بانک سامان </t>
  </si>
  <si>
    <t xml:space="preserve">بانک ملت </t>
  </si>
  <si>
    <t xml:space="preserve">بانک تجارت </t>
  </si>
  <si>
    <t>بانک سامان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</si>
</sst>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5"/>
  <sheetViews>
    <sheetView rightToLeft="1" tabSelected="1" workbookViewId="0">
      <selection activeCell="R14" activeCellId="1" sqref="V10 R14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0.7109375" bestFit="1" customWidth="1"/>
    <col min="7" max="7" width="1.28515625" customWidth="1"/>
    <col min="8" max="8" width="20.140625" bestFit="1" customWidth="1"/>
    <col min="9" max="9" width="1.28515625" customWidth="1"/>
    <col min="10" max="10" width="20" bestFit="1" customWidth="1"/>
    <col min="11" max="11" width="1.28515625" customWidth="1"/>
    <col min="12" max="12" width="8.28515625" bestFit="1" customWidth="1"/>
    <col min="13" max="13" width="1.28515625" customWidth="1"/>
    <col min="14" max="14" width="17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20" bestFit="1" customWidth="1"/>
    <col min="25" max="25" width="1.28515625" customWidth="1"/>
    <col min="26" max="26" width="19.85546875" bestFit="1" customWidth="1"/>
    <col min="27" max="27" width="1.28515625" customWidth="1"/>
    <col min="28" max="28" width="24.5703125" customWidth="1"/>
    <col min="29" max="29" width="0.28515625" customWidth="1"/>
  </cols>
  <sheetData>
    <row r="1" spans="1:3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33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3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33" ht="14.45" customHeight="1" x14ac:dyDescent="0.2">
      <c r="A4" s="1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33" ht="14.45" customHeight="1" x14ac:dyDescent="0.2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33" ht="14.45" customHeight="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33" ht="14.45" customHeight="1" x14ac:dyDescent="0.2">
      <c r="F7" s="3"/>
      <c r="G7" s="3"/>
      <c r="H7" s="3"/>
      <c r="I7" s="3"/>
      <c r="J7" s="3"/>
      <c r="L7" s="36" t="s">
        <v>10</v>
      </c>
      <c r="M7" s="36"/>
      <c r="N7" s="36"/>
      <c r="O7" s="3"/>
      <c r="P7" s="36" t="s">
        <v>11</v>
      </c>
      <c r="Q7" s="36"/>
      <c r="R7" s="36"/>
      <c r="T7" s="3"/>
      <c r="U7" s="3"/>
      <c r="V7" s="3"/>
      <c r="W7" s="3"/>
      <c r="X7" s="3"/>
      <c r="Y7" s="3"/>
      <c r="Z7" s="3"/>
      <c r="AA7" s="3"/>
      <c r="AB7" s="3"/>
    </row>
    <row r="8" spans="1:33" ht="14.45" customHeight="1" x14ac:dyDescent="0.2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3" ht="21.75" customHeight="1" x14ac:dyDescent="0.2">
      <c r="A9" s="33" t="s">
        <v>19</v>
      </c>
      <c r="B9" s="33"/>
      <c r="C9" s="33"/>
      <c r="D9" s="6"/>
      <c r="E9" s="34">
        <v>13106464</v>
      </c>
      <c r="F9" s="34"/>
      <c r="G9" s="14"/>
      <c r="H9" s="13">
        <v>131212273848043</v>
      </c>
      <c r="I9" s="14"/>
      <c r="J9" s="13">
        <v>326090580900731</v>
      </c>
      <c r="K9" s="14"/>
      <c r="L9" s="17">
        <v>134990</v>
      </c>
      <c r="M9" s="14"/>
      <c r="N9" s="13">
        <v>3499998124913</v>
      </c>
      <c r="O9" s="14"/>
      <c r="P9" s="17">
        <v>0</v>
      </c>
      <c r="Q9" s="14"/>
      <c r="R9" s="13">
        <v>0</v>
      </c>
      <c r="S9" s="14"/>
      <c r="T9" s="17">
        <v>13241454</v>
      </c>
      <c r="U9" s="14"/>
      <c r="V9" s="17">
        <v>28000000</v>
      </c>
      <c r="W9" s="14"/>
      <c r="X9" s="13">
        <v>134712271972956</v>
      </c>
      <c r="Y9" s="14"/>
      <c r="Z9" s="13">
        <v>369870886291200</v>
      </c>
      <c r="AA9" s="14"/>
      <c r="AB9" s="23">
        <f>Z9/369889783383344*100</f>
        <v>99.994891155962421</v>
      </c>
      <c r="AC9" s="14"/>
      <c r="AD9" s="14"/>
      <c r="AE9" s="14"/>
      <c r="AF9" s="14"/>
      <c r="AG9" s="14"/>
    </row>
    <row r="10" spans="1:33" ht="21.75" customHeight="1" x14ac:dyDescent="0.2">
      <c r="A10" s="35" t="s">
        <v>20</v>
      </c>
      <c r="B10" s="35"/>
      <c r="C10" s="35"/>
      <c r="D10" s="35"/>
      <c r="E10" s="14"/>
      <c r="F10" s="18"/>
      <c r="G10" s="14"/>
      <c r="H10" s="15">
        <v>131212273848043</v>
      </c>
      <c r="I10" s="14"/>
      <c r="J10" s="15">
        <v>326090580900731</v>
      </c>
      <c r="K10" s="14"/>
      <c r="L10" s="18"/>
      <c r="M10" s="14"/>
      <c r="N10" s="15">
        <v>3499998124913</v>
      </c>
      <c r="O10" s="14"/>
      <c r="P10" s="18"/>
      <c r="Q10" s="14"/>
      <c r="R10" s="15">
        <v>0</v>
      </c>
      <c r="S10" s="14"/>
      <c r="T10" s="18"/>
      <c r="U10" s="14"/>
      <c r="V10" s="40"/>
      <c r="W10" s="14"/>
      <c r="X10" s="15">
        <v>134712271972956</v>
      </c>
      <c r="Y10" s="14"/>
      <c r="Z10" s="15">
        <v>369870886291200</v>
      </c>
      <c r="AA10" s="14"/>
      <c r="AB10" s="24">
        <f>SUM(AB9)</f>
        <v>99.994891155962421</v>
      </c>
      <c r="AC10" s="14"/>
      <c r="AD10" s="14"/>
      <c r="AE10" s="14"/>
      <c r="AF10" s="14"/>
      <c r="AG10" s="14"/>
    </row>
    <row r="11" spans="1:33" x14ac:dyDescent="0.2"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3" x14ac:dyDescent="0.2"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6"/>
      <c r="AA12" s="14"/>
      <c r="AB12" s="14"/>
      <c r="AC12" s="14"/>
      <c r="AD12" s="14"/>
      <c r="AE12" s="14"/>
      <c r="AF12" s="14"/>
      <c r="AG12" s="14"/>
    </row>
    <row r="13" spans="1:33" x14ac:dyDescent="0.2">
      <c r="E13" s="14"/>
      <c r="F13" s="14"/>
      <c r="G13" s="14"/>
      <c r="H13" s="14"/>
      <c r="I13" s="14"/>
      <c r="J13" s="16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3" x14ac:dyDescent="0.2"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6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3" x14ac:dyDescent="0.2">
      <c r="E15" s="14"/>
      <c r="F15" s="14"/>
      <c r="G15" s="14"/>
      <c r="H15" s="14"/>
      <c r="I15" s="14"/>
      <c r="J15" s="16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6"/>
      <c r="AA15" s="14"/>
      <c r="AB15" s="14"/>
      <c r="AC15" s="14"/>
      <c r="AD15" s="14"/>
      <c r="AE15" s="14"/>
      <c r="AF15" s="14"/>
      <c r="AG15" s="14"/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D10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activeCell="H11" sqref="H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4.45" customHeight="1" x14ac:dyDescent="0.2"/>
    <row r="5" spans="1:12" ht="14.45" customHeight="1" x14ac:dyDescent="0.2">
      <c r="A5" s="1" t="s">
        <v>21</v>
      </c>
      <c r="B5" s="30" t="s">
        <v>22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4.45" customHeight="1" x14ac:dyDescent="0.2">
      <c r="D6" s="2" t="s">
        <v>7</v>
      </c>
      <c r="F6" s="31" t="s">
        <v>8</v>
      </c>
      <c r="G6" s="31"/>
      <c r="H6" s="31"/>
      <c r="J6" s="42" t="s">
        <v>9</v>
      </c>
      <c r="K6" s="42"/>
      <c r="L6" s="42"/>
    </row>
    <row r="7" spans="1:12" ht="14.45" customHeight="1" x14ac:dyDescent="0.2">
      <c r="D7" s="3"/>
      <c r="F7" s="3"/>
      <c r="G7" s="3"/>
      <c r="H7" s="3"/>
      <c r="J7" s="41"/>
    </row>
    <row r="8" spans="1:12" ht="14.45" customHeight="1" x14ac:dyDescent="0.2">
      <c r="A8" s="31" t="s">
        <v>23</v>
      </c>
      <c r="B8" s="31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12" ht="21.75" customHeight="1" x14ac:dyDescent="0.2">
      <c r="A9" s="37" t="s">
        <v>70</v>
      </c>
      <c r="B9" s="37"/>
      <c r="D9" s="17">
        <v>10342526825</v>
      </c>
      <c r="E9" s="14"/>
      <c r="F9" s="17">
        <v>3501345969541</v>
      </c>
      <c r="G9" s="14"/>
      <c r="H9" s="17">
        <v>3501269824734</v>
      </c>
      <c r="I9" s="14"/>
      <c r="J9" s="17">
        <v>10418671632</v>
      </c>
      <c r="K9" s="14"/>
      <c r="L9" s="20">
        <f>J9/369889783383344*100</f>
        <v>2.8166962430542083E-3</v>
      </c>
    </row>
    <row r="10" spans="1:12" ht="21.75" customHeight="1" x14ac:dyDescent="0.2">
      <c r="A10" s="38" t="s">
        <v>71</v>
      </c>
      <c r="B10" s="38"/>
      <c r="D10" s="18">
        <v>4251901397</v>
      </c>
      <c r="E10" s="14"/>
      <c r="F10" s="18">
        <v>18050669</v>
      </c>
      <c r="G10" s="14"/>
      <c r="H10" s="18">
        <v>1260000</v>
      </c>
      <c r="I10" s="14"/>
      <c r="J10" s="18">
        <v>4268692066</v>
      </c>
      <c r="K10" s="14"/>
      <c r="L10" s="21">
        <f t="shared" ref="L10:L11" si="0">J10/369889783383344*100</f>
        <v>1.1540443282738741E-3</v>
      </c>
    </row>
    <row r="11" spans="1:12" ht="21.75" customHeight="1" x14ac:dyDescent="0.2">
      <c r="A11" s="39" t="s">
        <v>72</v>
      </c>
      <c r="B11" s="39"/>
      <c r="D11" s="19">
        <v>1000000</v>
      </c>
      <c r="E11" s="14"/>
      <c r="F11" s="19">
        <v>8492</v>
      </c>
      <c r="G11" s="14"/>
      <c r="H11" s="19">
        <v>0</v>
      </c>
      <c r="I11" s="14"/>
      <c r="J11" s="19">
        <v>1008492</v>
      </c>
      <c r="K11" s="14"/>
      <c r="L11" s="22">
        <f t="shared" si="0"/>
        <v>2.7264662213036189E-7</v>
      </c>
    </row>
    <row r="12" spans="1:12" ht="21.75" customHeight="1" x14ac:dyDescent="0.2">
      <c r="A12" s="35" t="s">
        <v>20</v>
      </c>
      <c r="B12" s="35"/>
      <c r="D12" s="15">
        <v>14595428222</v>
      </c>
      <c r="E12" s="14"/>
      <c r="F12" s="15">
        <v>3501364028702</v>
      </c>
      <c r="G12" s="14"/>
      <c r="H12" s="15">
        <v>3501271084734</v>
      </c>
      <c r="I12" s="14"/>
      <c r="J12" s="15">
        <v>14688372190</v>
      </c>
      <c r="K12" s="14"/>
      <c r="L12" s="24">
        <f>SUM(L9:L11)</f>
        <v>3.9710132179502132E-3</v>
      </c>
    </row>
    <row r="13" spans="1:12" x14ac:dyDescent="0.2">
      <c r="D13" s="16"/>
      <c r="E13" s="14"/>
      <c r="F13" s="14"/>
      <c r="G13" s="14"/>
      <c r="H13" s="14"/>
      <c r="I13" s="14"/>
      <c r="J13" s="14"/>
      <c r="K13" s="14"/>
      <c r="L13" s="14"/>
    </row>
    <row r="14" spans="1:12" x14ac:dyDescent="0.2"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2">
      <c r="D15" s="14"/>
      <c r="E15" s="14"/>
      <c r="F15" s="14"/>
      <c r="G15" s="14"/>
      <c r="H15" s="14"/>
      <c r="I15" s="14"/>
      <c r="J15" s="16"/>
      <c r="K15" s="14"/>
      <c r="L15" s="14"/>
    </row>
    <row r="16" spans="1:12" x14ac:dyDescent="0.2"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11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7"/>
  <sheetViews>
    <sheetView rightToLeft="1" workbookViewId="0">
      <selection activeCell="M3" sqref="M3:M15"/>
    </sheetView>
  </sheetViews>
  <sheetFormatPr defaultRowHeight="12.75" x14ac:dyDescent="0.2"/>
  <cols>
    <col min="1" max="1" width="2.5703125" customWidth="1"/>
    <col min="2" max="2" width="54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5703125" bestFit="1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3" ht="21.75" customHeight="1" x14ac:dyDescent="0.2">
      <c r="A2" s="29" t="s">
        <v>30</v>
      </c>
      <c r="B2" s="29"/>
      <c r="C2" s="29"/>
      <c r="D2" s="29"/>
      <c r="E2" s="29"/>
      <c r="F2" s="29"/>
      <c r="G2" s="29"/>
      <c r="H2" s="29"/>
      <c r="I2" s="29"/>
      <c r="J2" s="29"/>
    </row>
    <row r="3" spans="1:1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3" ht="14.45" customHeight="1" x14ac:dyDescent="0.2"/>
    <row r="5" spans="1:13" ht="29.1" customHeight="1" x14ac:dyDescent="0.2">
      <c r="A5" s="1" t="s">
        <v>31</v>
      </c>
      <c r="B5" s="30" t="s">
        <v>32</v>
      </c>
      <c r="C5" s="30"/>
      <c r="D5" s="30"/>
      <c r="E5" s="30"/>
      <c r="F5" s="30"/>
      <c r="G5" s="30"/>
      <c r="H5" s="30"/>
      <c r="I5" s="30"/>
      <c r="J5" s="30"/>
    </row>
    <row r="6" spans="1:13" ht="14.45" customHeight="1" x14ac:dyDescent="0.2"/>
    <row r="7" spans="1:13" ht="14.45" customHeight="1" x14ac:dyDescent="0.2">
      <c r="A7" s="31" t="s">
        <v>33</v>
      </c>
      <c r="B7" s="31"/>
      <c r="D7" s="2" t="s">
        <v>34</v>
      </c>
      <c r="F7" s="2" t="s">
        <v>24</v>
      </c>
      <c r="H7" s="2" t="s">
        <v>35</v>
      </c>
      <c r="J7" s="2" t="s">
        <v>36</v>
      </c>
      <c r="M7" s="12"/>
    </row>
    <row r="8" spans="1:13" ht="21.75" customHeight="1" x14ac:dyDescent="0.2">
      <c r="A8" s="37" t="s">
        <v>37</v>
      </c>
      <c r="B8" s="37"/>
      <c r="D8" s="25" t="s">
        <v>38</v>
      </c>
      <c r="E8" s="14"/>
      <c r="F8" s="17">
        <f>'درآمد سرمایه گذاری در سهام'!J10</f>
        <v>40280307265556</v>
      </c>
      <c r="G8" s="14"/>
      <c r="H8" s="20">
        <f>F8/$F$13*100</f>
        <v>99.994440728046101</v>
      </c>
      <c r="I8" s="14"/>
      <c r="J8" s="20">
        <f>F8/369889783383344*100</f>
        <v>10.889813418774683</v>
      </c>
      <c r="M8" s="12"/>
    </row>
    <row r="9" spans="1:13" ht="21.75" customHeight="1" x14ac:dyDescent="0.2">
      <c r="A9" s="38" t="s">
        <v>39</v>
      </c>
      <c r="B9" s="38"/>
      <c r="D9" s="26" t="s">
        <v>40</v>
      </c>
      <c r="E9" s="14"/>
      <c r="F9" s="18">
        <v>0</v>
      </c>
      <c r="G9" s="14"/>
      <c r="H9" s="21">
        <f t="shared" ref="H9:H12" si="0">F9/$F$13*100</f>
        <v>0</v>
      </c>
      <c r="I9" s="14"/>
      <c r="J9" s="21">
        <f t="shared" ref="J9:J12" si="1">F9/369889783383344*100</f>
        <v>0</v>
      </c>
      <c r="M9" s="12"/>
    </row>
    <row r="10" spans="1:13" ht="21.75" customHeight="1" x14ac:dyDescent="0.2">
      <c r="A10" s="38" t="s">
        <v>41</v>
      </c>
      <c r="B10" s="38"/>
      <c r="D10" s="26" t="s">
        <v>42</v>
      </c>
      <c r="E10" s="14"/>
      <c r="F10" s="18">
        <v>0</v>
      </c>
      <c r="G10" s="14"/>
      <c r="H10" s="21">
        <f t="shared" si="0"/>
        <v>0</v>
      </c>
      <c r="I10" s="14"/>
      <c r="J10" s="21">
        <f t="shared" si="1"/>
        <v>0</v>
      </c>
      <c r="M10" s="12"/>
    </row>
    <row r="11" spans="1:13" ht="21.75" customHeight="1" x14ac:dyDescent="0.2">
      <c r="A11" s="38" t="s">
        <v>43</v>
      </c>
      <c r="B11" s="38"/>
      <c r="D11" s="26" t="s">
        <v>44</v>
      </c>
      <c r="E11" s="14"/>
      <c r="F11" s="18">
        <f>'سود سپرده بانکی'!G11</f>
        <v>280445377</v>
      </c>
      <c r="G11" s="14"/>
      <c r="H11" s="21">
        <f t="shared" si="0"/>
        <v>6.9619574753991044E-4</v>
      </c>
      <c r="I11" s="14"/>
      <c r="J11" s="21">
        <f t="shared" si="1"/>
        <v>7.5818632900534537E-5</v>
      </c>
      <c r="M11" s="12"/>
    </row>
    <row r="12" spans="1:13" ht="21.75" customHeight="1" x14ac:dyDescent="0.2">
      <c r="A12" s="39" t="s">
        <v>45</v>
      </c>
      <c r="B12" s="39"/>
      <c r="D12" s="43" t="s">
        <v>46</v>
      </c>
      <c r="E12" s="14"/>
      <c r="F12" s="19">
        <f>'سایر درآمدها'!D11</f>
        <v>1958970943</v>
      </c>
      <c r="G12" s="14"/>
      <c r="H12" s="22">
        <f t="shared" si="0"/>
        <v>4.8630762063546096E-3</v>
      </c>
      <c r="I12" s="14"/>
      <c r="J12" s="22">
        <f t="shared" si="1"/>
        <v>5.2960936770988728E-4</v>
      </c>
    </row>
    <row r="13" spans="1:13" ht="21.75" customHeight="1" x14ac:dyDescent="0.2">
      <c r="A13" s="35" t="s">
        <v>20</v>
      </c>
      <c r="B13" s="35"/>
      <c r="D13" s="40"/>
      <c r="E13" s="14"/>
      <c r="F13" s="15">
        <f>SUM(F8:F12)</f>
        <v>40282546681876</v>
      </c>
      <c r="G13" s="14"/>
      <c r="H13" s="24">
        <f>SUM(H8:H12)</f>
        <v>99.999999999999986</v>
      </c>
      <c r="I13" s="14"/>
      <c r="J13" s="24">
        <f>SUM(J8:J12)</f>
        <v>10.890418846775294</v>
      </c>
    </row>
    <row r="14" spans="1:13" x14ac:dyDescent="0.2">
      <c r="D14" s="14"/>
      <c r="E14" s="14"/>
      <c r="F14" s="14"/>
      <c r="G14" s="14"/>
      <c r="H14" s="14"/>
      <c r="I14" s="14"/>
      <c r="J14" s="14"/>
    </row>
    <row r="15" spans="1:13" x14ac:dyDescent="0.2">
      <c r="D15" s="14"/>
      <c r="E15" s="14"/>
      <c r="F15" s="14"/>
      <c r="G15" s="14"/>
      <c r="H15" s="14"/>
      <c r="I15" s="14"/>
      <c r="J15" s="14"/>
    </row>
    <row r="17" spans="6:6" x14ac:dyDescent="0.2">
      <c r="F17" s="12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workbookViewId="0">
      <selection activeCell="W9" sqref="W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20" customWidth="1"/>
    <col min="5" max="5" width="1.28515625" customWidth="1"/>
    <col min="6" max="6" width="18.7109375" bestFit="1" customWidth="1"/>
    <col min="7" max="7" width="1.28515625" customWidth="1"/>
    <col min="8" max="8" width="11.140625" bestFit="1" customWidth="1"/>
    <col min="9" max="9" width="1.28515625" customWidth="1"/>
    <col min="10" max="10" width="18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8.7109375" bestFit="1" customWidth="1"/>
    <col min="18" max="18" width="1.28515625" customWidth="1"/>
    <col min="19" max="19" width="11.140625" bestFit="1" customWidth="1"/>
    <col min="20" max="20" width="1.28515625" customWidth="1"/>
    <col min="21" max="21" width="18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1.75" customHeight="1" x14ac:dyDescent="0.2">
      <c r="A2" s="29" t="s">
        <v>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4.45" customHeight="1" x14ac:dyDescent="0.2"/>
    <row r="5" spans="1:23" ht="14.45" customHeight="1" x14ac:dyDescent="0.2">
      <c r="A5" s="1" t="s">
        <v>47</v>
      </c>
      <c r="B5" s="30" t="s">
        <v>48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4.45" customHeight="1" x14ac:dyDescent="0.2">
      <c r="D6" s="31" t="s">
        <v>49</v>
      </c>
      <c r="E6" s="31"/>
      <c r="F6" s="31"/>
      <c r="G6" s="31"/>
      <c r="H6" s="31"/>
      <c r="I6" s="31"/>
      <c r="J6" s="31"/>
      <c r="K6" s="31"/>
      <c r="L6" s="31"/>
      <c r="N6" s="31" t="s">
        <v>50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"/>
      <c r="E7" s="3"/>
      <c r="F7" s="3"/>
      <c r="G7" s="3"/>
      <c r="H7" s="3"/>
      <c r="I7" s="3"/>
      <c r="J7" s="36" t="s">
        <v>20</v>
      </c>
      <c r="K7" s="36"/>
      <c r="L7" s="36"/>
      <c r="N7" s="3"/>
      <c r="O7" s="3"/>
      <c r="P7" s="3"/>
      <c r="Q7" s="3"/>
      <c r="R7" s="3"/>
      <c r="S7" s="3"/>
      <c r="T7" s="3"/>
      <c r="U7" s="36" t="s">
        <v>20</v>
      </c>
      <c r="V7" s="36"/>
      <c r="W7" s="36"/>
    </row>
    <row r="8" spans="1:23" ht="14.45" customHeight="1" x14ac:dyDescent="0.2">
      <c r="A8" s="31" t="s">
        <v>51</v>
      </c>
      <c r="B8" s="31"/>
      <c r="D8" s="2" t="s">
        <v>52</v>
      </c>
      <c r="F8" s="2" t="s">
        <v>53</v>
      </c>
      <c r="H8" s="2" t="s">
        <v>54</v>
      </c>
      <c r="J8" s="4" t="s">
        <v>24</v>
      </c>
      <c r="K8" s="3"/>
      <c r="L8" s="4" t="s">
        <v>35</v>
      </c>
      <c r="N8" s="2" t="s">
        <v>52</v>
      </c>
      <c r="P8" s="31" t="s">
        <v>53</v>
      </c>
      <c r="Q8" s="31"/>
      <c r="S8" s="2" t="s">
        <v>54</v>
      </c>
      <c r="U8" s="4" t="s">
        <v>24</v>
      </c>
      <c r="V8" s="3"/>
      <c r="W8" s="4" t="s">
        <v>35</v>
      </c>
    </row>
    <row r="9" spans="1:23" ht="21.75" customHeight="1" x14ac:dyDescent="0.2">
      <c r="A9" s="33" t="s">
        <v>19</v>
      </c>
      <c r="B9" s="33"/>
      <c r="D9" s="13">
        <v>0</v>
      </c>
      <c r="E9" s="14"/>
      <c r="F9" s="13">
        <v>40280307265556</v>
      </c>
      <c r="G9" s="14"/>
      <c r="H9" s="13">
        <v>0</v>
      </c>
      <c r="I9" s="14"/>
      <c r="J9" s="13">
        <v>40280307265556</v>
      </c>
      <c r="K9" s="14"/>
      <c r="L9" s="23">
        <f>J9/درآمد!F13*100</f>
        <v>99.994440728046101</v>
      </c>
      <c r="M9" s="14"/>
      <c r="N9" s="13">
        <v>0</v>
      </c>
      <c r="O9" s="14"/>
      <c r="P9" s="34">
        <v>40280307265556</v>
      </c>
      <c r="Q9" s="27"/>
      <c r="R9" s="14"/>
      <c r="S9" s="13">
        <v>0</v>
      </c>
      <c r="T9" s="14"/>
      <c r="U9" s="13">
        <v>40280307265556</v>
      </c>
      <c r="V9" s="14"/>
      <c r="W9" s="23">
        <f>U9/درآمد!F13*100</f>
        <v>99.994440728046101</v>
      </c>
    </row>
    <row r="10" spans="1:23" ht="21.75" customHeight="1" x14ac:dyDescent="0.2">
      <c r="A10" s="35" t="s">
        <v>20</v>
      </c>
      <c r="B10" s="35"/>
      <c r="D10" s="15">
        <v>0</v>
      </c>
      <c r="E10" s="14"/>
      <c r="F10" s="15">
        <v>40280307265556</v>
      </c>
      <c r="G10" s="14"/>
      <c r="H10" s="15">
        <v>0</v>
      </c>
      <c r="I10" s="14"/>
      <c r="J10" s="15">
        <v>40280307265556</v>
      </c>
      <c r="K10" s="14"/>
      <c r="L10" s="24">
        <f>SUM(L9)</f>
        <v>99.994440728046101</v>
      </c>
      <c r="M10" s="14"/>
      <c r="N10" s="15">
        <v>0</v>
      </c>
      <c r="O10" s="14"/>
      <c r="P10" s="14"/>
      <c r="Q10" s="15">
        <v>40280307265556</v>
      </c>
      <c r="R10" s="14"/>
      <c r="S10" s="15">
        <v>0</v>
      </c>
      <c r="T10" s="14"/>
      <c r="U10" s="15">
        <v>40280307265556</v>
      </c>
      <c r="V10" s="14"/>
      <c r="W10" s="24">
        <f>SUM(W9)</f>
        <v>99.994440728046101</v>
      </c>
    </row>
    <row r="11" spans="1:23" x14ac:dyDescent="0.2">
      <c r="D11" s="14"/>
      <c r="E11" s="14"/>
      <c r="F11" s="16"/>
      <c r="G11" s="14"/>
      <c r="H11" s="14"/>
      <c r="I11" s="14"/>
      <c r="J11" s="16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4" spans="1:23" x14ac:dyDescent="0.2">
      <c r="F14" s="12"/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F8" sqref="F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1.75" customHeight="1" x14ac:dyDescent="0.2">
      <c r="A2" s="29" t="s">
        <v>30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4.45" customHeight="1" x14ac:dyDescent="0.2"/>
    <row r="5" spans="1:10" ht="14.45" customHeight="1" x14ac:dyDescent="0.2">
      <c r="A5" s="1" t="s">
        <v>55</v>
      </c>
      <c r="B5" s="30" t="s">
        <v>56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>
      <c r="D6" s="31" t="s">
        <v>49</v>
      </c>
      <c r="E6" s="31"/>
      <c r="F6" s="31"/>
      <c r="H6" s="31" t="s">
        <v>50</v>
      </c>
      <c r="I6" s="31"/>
      <c r="J6" s="31"/>
    </row>
    <row r="7" spans="1:10" ht="36.4" customHeight="1" x14ac:dyDescent="0.2">
      <c r="A7" s="31" t="s">
        <v>57</v>
      </c>
      <c r="B7" s="31"/>
      <c r="D7" s="11" t="s">
        <v>58</v>
      </c>
      <c r="E7" s="3"/>
      <c r="F7" s="11" t="s">
        <v>59</v>
      </c>
      <c r="H7" s="11" t="s">
        <v>58</v>
      </c>
      <c r="I7" s="3"/>
      <c r="J7" s="11" t="s">
        <v>59</v>
      </c>
    </row>
    <row r="8" spans="1:10" ht="21.75" customHeight="1" x14ac:dyDescent="0.2">
      <c r="A8" s="37" t="s">
        <v>27</v>
      </c>
      <c r="B8" s="37"/>
      <c r="D8" s="17">
        <v>262386216</v>
      </c>
      <c r="E8" s="14"/>
      <c r="F8" s="20">
        <f>D8/$D$11*100</f>
        <v>93.560542451017113</v>
      </c>
      <c r="G8" s="14"/>
      <c r="H8" s="17">
        <v>262386216</v>
      </c>
      <c r="I8" s="14"/>
      <c r="J8" s="20">
        <f>H8/$H$11*100</f>
        <v>93.560542451017113</v>
      </c>
    </row>
    <row r="9" spans="1:10" ht="21.75" customHeight="1" x14ac:dyDescent="0.2">
      <c r="A9" s="38" t="s">
        <v>28</v>
      </c>
      <c r="B9" s="38"/>
      <c r="D9" s="18">
        <v>18050669</v>
      </c>
      <c r="E9" s="14"/>
      <c r="F9" s="21">
        <f t="shared" ref="F9:F10" si="0">D9/$D$11*100</f>
        <v>6.4364295083388017</v>
      </c>
      <c r="G9" s="14"/>
      <c r="H9" s="18">
        <v>18050669</v>
      </c>
      <c r="I9" s="14"/>
      <c r="J9" s="21">
        <f t="shared" ref="J9:J10" si="1">H9/$H$11*100</f>
        <v>6.4364295083388017</v>
      </c>
    </row>
    <row r="10" spans="1:10" ht="21.75" customHeight="1" x14ac:dyDescent="0.2">
      <c r="A10" s="39" t="s">
        <v>29</v>
      </c>
      <c r="B10" s="39"/>
      <c r="D10" s="19">
        <v>8492</v>
      </c>
      <c r="E10" s="14"/>
      <c r="F10" s="22">
        <f t="shared" si="0"/>
        <v>3.028040644078793E-3</v>
      </c>
      <c r="G10" s="14"/>
      <c r="H10" s="19">
        <v>8492</v>
      </c>
      <c r="I10" s="14"/>
      <c r="J10" s="22">
        <f t="shared" si="1"/>
        <v>3.028040644078793E-3</v>
      </c>
    </row>
    <row r="11" spans="1:10" ht="21.75" customHeight="1" x14ac:dyDescent="0.2">
      <c r="A11" s="35" t="s">
        <v>20</v>
      </c>
      <c r="B11" s="35"/>
      <c r="D11" s="15">
        <v>280445377</v>
      </c>
      <c r="E11" s="14"/>
      <c r="F11" s="15">
        <f>SUM(F8:F10)</f>
        <v>100</v>
      </c>
      <c r="G11" s="14"/>
      <c r="H11" s="15">
        <v>280445377</v>
      </c>
      <c r="I11" s="14"/>
      <c r="J11" s="15">
        <f>SUM(J8:J10)</f>
        <v>100</v>
      </c>
    </row>
    <row r="12" spans="1:10" x14ac:dyDescent="0.2">
      <c r="D12" s="14"/>
      <c r="E12" s="14"/>
      <c r="F12" s="14"/>
      <c r="G12" s="14"/>
      <c r="H12" s="14"/>
      <c r="I12" s="14"/>
      <c r="J12" s="14"/>
    </row>
    <row r="13" spans="1:10" x14ac:dyDescent="0.2">
      <c r="D13" s="14"/>
      <c r="E13" s="14"/>
      <c r="F13" s="14"/>
      <c r="G13" s="14"/>
      <c r="H13" s="14"/>
      <c r="I13" s="14"/>
      <c r="J13" s="14"/>
    </row>
    <row r="14" spans="1:10" x14ac:dyDescent="0.2">
      <c r="D14" s="14"/>
      <c r="E14" s="14"/>
      <c r="F14" s="14"/>
      <c r="G14" s="14"/>
      <c r="H14" s="14"/>
      <c r="I14" s="14"/>
      <c r="J14" s="14"/>
    </row>
    <row r="15" spans="1:10" x14ac:dyDescent="0.2">
      <c r="D15" s="12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workbookViewId="0">
      <selection activeCell="D8" sqref="D8: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9" t="s">
        <v>0</v>
      </c>
      <c r="B1" s="29"/>
      <c r="C1" s="29"/>
      <c r="D1" s="29"/>
      <c r="E1" s="29"/>
      <c r="F1" s="29"/>
    </row>
    <row r="2" spans="1:6" ht="21.75" customHeight="1" x14ac:dyDescent="0.2">
      <c r="A2" s="29" t="s">
        <v>30</v>
      </c>
      <c r="B2" s="29"/>
      <c r="C2" s="29"/>
      <c r="D2" s="29"/>
      <c r="E2" s="29"/>
      <c r="F2" s="29"/>
    </row>
    <row r="3" spans="1:6" ht="21.75" customHeight="1" x14ac:dyDescent="0.2">
      <c r="A3" s="29" t="s">
        <v>2</v>
      </c>
      <c r="B3" s="29"/>
      <c r="C3" s="29"/>
      <c r="D3" s="29"/>
      <c r="E3" s="29"/>
      <c r="F3" s="29"/>
    </row>
    <row r="4" spans="1:6" ht="14.45" customHeight="1" x14ac:dyDescent="0.2"/>
    <row r="5" spans="1:6" ht="29.1" customHeight="1" x14ac:dyDescent="0.2">
      <c r="A5" s="1" t="s">
        <v>60</v>
      </c>
      <c r="B5" s="30" t="s">
        <v>45</v>
      </c>
      <c r="C5" s="30"/>
      <c r="D5" s="30"/>
      <c r="E5" s="30"/>
      <c r="F5" s="30"/>
    </row>
    <row r="6" spans="1:6" ht="14.45" customHeight="1" x14ac:dyDescent="0.2">
      <c r="D6" s="2" t="s">
        <v>49</v>
      </c>
      <c r="F6" s="2" t="s">
        <v>9</v>
      </c>
    </row>
    <row r="7" spans="1:6" ht="14.45" customHeight="1" x14ac:dyDescent="0.2">
      <c r="A7" s="31" t="s">
        <v>45</v>
      </c>
      <c r="B7" s="31"/>
      <c r="D7" s="4" t="s">
        <v>24</v>
      </c>
      <c r="F7" s="4" t="s">
        <v>24</v>
      </c>
    </row>
    <row r="8" spans="1:6" ht="21.75" customHeight="1" x14ac:dyDescent="0.2">
      <c r="A8" s="37" t="s">
        <v>45</v>
      </c>
      <c r="B8" s="37"/>
      <c r="D8" s="17">
        <v>0</v>
      </c>
      <c r="E8" s="14"/>
      <c r="F8" s="17">
        <v>0</v>
      </c>
    </row>
    <row r="9" spans="1:6" ht="21.75" customHeight="1" x14ac:dyDescent="0.2">
      <c r="A9" s="38" t="s">
        <v>61</v>
      </c>
      <c r="B9" s="38"/>
      <c r="D9" s="18">
        <v>0</v>
      </c>
      <c r="E9" s="14"/>
      <c r="F9" s="18">
        <v>0</v>
      </c>
    </row>
    <row r="10" spans="1:6" ht="21.75" customHeight="1" x14ac:dyDescent="0.2">
      <c r="A10" s="39" t="s">
        <v>62</v>
      </c>
      <c r="B10" s="39"/>
      <c r="D10" s="19">
        <v>1958970943</v>
      </c>
      <c r="E10" s="14"/>
      <c r="F10" s="19">
        <v>1958970943</v>
      </c>
    </row>
    <row r="11" spans="1:6" ht="21.75" customHeight="1" x14ac:dyDescent="0.2">
      <c r="A11" s="35" t="s">
        <v>20</v>
      </c>
      <c r="B11" s="35"/>
      <c r="D11" s="15">
        <v>1958970943</v>
      </c>
      <c r="E11" s="14"/>
      <c r="F11" s="15">
        <v>1958970943</v>
      </c>
    </row>
    <row r="12" spans="1:6" x14ac:dyDescent="0.2">
      <c r="D12" s="14"/>
      <c r="E12" s="14"/>
      <c r="F12" s="14"/>
    </row>
    <row r="14" spans="1:6" x14ac:dyDescent="0.2">
      <c r="D14" s="1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A11" sqref="A1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1.75" customHeight="1" x14ac:dyDescent="0.2">
      <c r="A2" s="29" t="s">
        <v>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4.45" customHeight="1" x14ac:dyDescent="0.2"/>
    <row r="5" spans="1:13" ht="14.45" customHeight="1" x14ac:dyDescent="0.2">
      <c r="A5" s="30" t="s">
        <v>66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2">
      <c r="A6" s="31" t="s">
        <v>33</v>
      </c>
      <c r="C6" s="31" t="s">
        <v>49</v>
      </c>
      <c r="D6" s="31"/>
      <c r="E6" s="31"/>
      <c r="F6" s="31"/>
      <c r="G6" s="31"/>
      <c r="I6" s="31" t="s">
        <v>50</v>
      </c>
      <c r="J6" s="31"/>
      <c r="K6" s="31"/>
      <c r="L6" s="31"/>
      <c r="M6" s="31"/>
    </row>
    <row r="7" spans="1:13" ht="29.1" customHeight="1" x14ac:dyDescent="0.2">
      <c r="A7" s="31"/>
      <c r="C7" s="11" t="s">
        <v>64</v>
      </c>
      <c r="D7" s="3"/>
      <c r="E7" s="11" t="s">
        <v>63</v>
      </c>
      <c r="F7" s="3"/>
      <c r="G7" s="11" t="s">
        <v>65</v>
      </c>
      <c r="I7" s="11" t="s">
        <v>64</v>
      </c>
      <c r="J7" s="3"/>
      <c r="K7" s="11" t="s">
        <v>63</v>
      </c>
      <c r="L7" s="3"/>
      <c r="M7" s="11" t="s">
        <v>65</v>
      </c>
    </row>
    <row r="8" spans="1:13" ht="21.75" customHeight="1" x14ac:dyDescent="0.2">
      <c r="A8" s="8" t="s">
        <v>73</v>
      </c>
      <c r="C8" s="17">
        <v>262386216</v>
      </c>
      <c r="D8" s="14"/>
      <c r="E8" s="17">
        <v>0</v>
      </c>
      <c r="F8" s="14"/>
      <c r="G8" s="17">
        <v>262386216</v>
      </c>
      <c r="H8" s="14"/>
      <c r="I8" s="17">
        <v>262386216</v>
      </c>
      <c r="J8" s="14"/>
      <c r="K8" s="17">
        <v>0</v>
      </c>
      <c r="L8" s="14"/>
      <c r="M8" s="17">
        <v>262386216</v>
      </c>
    </row>
    <row r="9" spans="1:13" ht="21.75" customHeight="1" x14ac:dyDescent="0.2">
      <c r="A9" s="9" t="s">
        <v>74</v>
      </c>
      <c r="C9" s="18">
        <v>18050669</v>
      </c>
      <c r="D9" s="14"/>
      <c r="E9" s="18">
        <v>0</v>
      </c>
      <c r="F9" s="14"/>
      <c r="G9" s="18">
        <v>18050669</v>
      </c>
      <c r="H9" s="14"/>
      <c r="I9" s="18">
        <v>18050669</v>
      </c>
      <c r="J9" s="14"/>
      <c r="K9" s="18">
        <v>0</v>
      </c>
      <c r="L9" s="14"/>
      <c r="M9" s="18">
        <v>18050669</v>
      </c>
    </row>
    <row r="10" spans="1:13" ht="21.75" customHeight="1" x14ac:dyDescent="0.2">
      <c r="A10" s="10" t="s">
        <v>72</v>
      </c>
      <c r="C10" s="19">
        <v>8492</v>
      </c>
      <c r="D10" s="14"/>
      <c r="E10" s="19">
        <v>0</v>
      </c>
      <c r="F10" s="14"/>
      <c r="G10" s="19">
        <v>8492</v>
      </c>
      <c r="H10" s="14"/>
      <c r="I10" s="19">
        <v>8492</v>
      </c>
      <c r="J10" s="14"/>
      <c r="K10" s="19">
        <v>0</v>
      </c>
      <c r="L10" s="14"/>
      <c r="M10" s="19">
        <v>8492</v>
      </c>
    </row>
    <row r="11" spans="1:13" ht="21.75" customHeight="1" x14ac:dyDescent="0.2">
      <c r="A11" s="7" t="s">
        <v>20</v>
      </c>
      <c r="C11" s="15">
        <v>280445377</v>
      </c>
      <c r="D11" s="14"/>
      <c r="E11" s="15">
        <v>0</v>
      </c>
      <c r="F11" s="14"/>
      <c r="G11" s="15">
        <v>280445377</v>
      </c>
      <c r="H11" s="14"/>
      <c r="I11" s="15">
        <v>280445377</v>
      </c>
      <c r="J11" s="14"/>
      <c r="K11" s="15">
        <v>0</v>
      </c>
      <c r="L11" s="14"/>
      <c r="M11" s="15">
        <v>280445377</v>
      </c>
    </row>
    <row r="12" spans="1:13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"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">
      <c r="C14" s="16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O12" sqref="O12:O14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9.85546875" bestFit="1" customWidth="1"/>
    <col min="6" max="6" width="1.28515625" customWidth="1"/>
    <col min="7" max="7" width="20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9.85546875" bestFit="1" customWidth="1"/>
    <col min="14" max="14" width="1.28515625" customWidth="1"/>
    <col min="15" max="15" width="20" bestFit="1" customWidth="1"/>
    <col min="16" max="16" width="1.28515625" customWidth="1"/>
    <col min="17" max="17" width="18.7109375" customWidth="1"/>
    <col min="18" max="18" width="1.28515625" customWidth="1"/>
    <col min="19" max="19" width="0.28515625" customWidth="1"/>
  </cols>
  <sheetData>
    <row r="1" spans="1:1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1.75" customHeight="1" x14ac:dyDescent="0.2">
      <c r="A2" s="29" t="s">
        <v>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 x14ac:dyDescent="0.2"/>
    <row r="5" spans="1:18" ht="14.45" customHeight="1" x14ac:dyDescent="0.2">
      <c r="A5" s="30" t="s">
        <v>68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A6" s="31" t="s">
        <v>33</v>
      </c>
      <c r="C6" s="31" t="s">
        <v>49</v>
      </c>
      <c r="D6" s="31"/>
      <c r="E6" s="31"/>
      <c r="F6" s="31"/>
      <c r="G6" s="31"/>
      <c r="H6" s="31"/>
      <c r="I6" s="31"/>
      <c r="K6" s="31" t="s">
        <v>50</v>
      </c>
      <c r="L6" s="31"/>
      <c r="M6" s="31"/>
      <c r="N6" s="31"/>
      <c r="O6" s="31"/>
      <c r="P6" s="31"/>
      <c r="Q6" s="31"/>
      <c r="R6" s="31"/>
    </row>
    <row r="7" spans="1:18" ht="38.25" customHeight="1" x14ac:dyDescent="0.2">
      <c r="A7" s="31"/>
      <c r="C7" s="11" t="s">
        <v>13</v>
      </c>
      <c r="D7" s="3"/>
      <c r="E7" s="11" t="s">
        <v>15</v>
      </c>
      <c r="F7" s="3"/>
      <c r="G7" s="11" t="s">
        <v>67</v>
      </c>
      <c r="H7" s="3"/>
      <c r="I7" s="11" t="s">
        <v>69</v>
      </c>
      <c r="K7" s="11" t="s">
        <v>13</v>
      </c>
      <c r="L7" s="3"/>
      <c r="M7" s="11" t="s">
        <v>15</v>
      </c>
      <c r="N7" s="3"/>
      <c r="O7" s="11" t="s">
        <v>67</v>
      </c>
      <c r="P7" s="3"/>
      <c r="Q7" s="32" t="s">
        <v>69</v>
      </c>
      <c r="R7" s="32"/>
    </row>
    <row r="8" spans="1:18" ht="21.75" customHeight="1" x14ac:dyDescent="0.2">
      <c r="A8" s="5" t="s">
        <v>19</v>
      </c>
      <c r="C8" s="17">
        <v>13241454</v>
      </c>
      <c r="D8" s="14"/>
      <c r="E8" s="13">
        <v>369870886291200</v>
      </c>
      <c r="F8" s="14"/>
      <c r="G8" s="13">
        <v>329590579025644</v>
      </c>
      <c r="H8" s="14"/>
      <c r="I8" s="13">
        <v>40280307265556</v>
      </c>
      <c r="J8" s="14"/>
      <c r="K8" s="17">
        <v>13241454</v>
      </c>
      <c r="L8" s="14"/>
      <c r="M8" s="13">
        <v>369870886291200</v>
      </c>
      <c r="N8" s="14"/>
      <c r="O8" s="13">
        <v>329590579025644</v>
      </c>
      <c r="P8" s="14"/>
      <c r="Q8" s="27">
        <v>40280307265556</v>
      </c>
      <c r="R8" s="27"/>
    </row>
    <row r="9" spans="1:18" ht="21.75" customHeight="1" x14ac:dyDescent="0.2">
      <c r="A9" s="7" t="s">
        <v>20</v>
      </c>
      <c r="C9" s="40"/>
      <c r="D9" s="14"/>
      <c r="E9" s="15">
        <v>369870886291200</v>
      </c>
      <c r="F9" s="14"/>
      <c r="G9" s="15">
        <v>329590579025644</v>
      </c>
      <c r="H9" s="14"/>
      <c r="I9" s="15">
        <v>40280307265556</v>
      </c>
      <c r="J9" s="14"/>
      <c r="K9" s="40"/>
      <c r="L9" s="14"/>
      <c r="M9" s="15">
        <v>369870886291200</v>
      </c>
      <c r="N9" s="14"/>
      <c r="O9" s="15">
        <v>329590579025644</v>
      </c>
      <c r="P9" s="14"/>
      <c r="Q9" s="28">
        <v>40280307265556</v>
      </c>
      <c r="R9" s="28"/>
    </row>
    <row r="10" spans="1:18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x14ac:dyDescent="0.2">
      <c r="C11" s="14"/>
      <c r="D11" s="14"/>
      <c r="E11" s="14"/>
      <c r="F11" s="14"/>
      <c r="G11" s="14"/>
      <c r="H11" s="14"/>
      <c r="I11" s="16"/>
      <c r="J11" s="14"/>
      <c r="K11" s="14"/>
      <c r="L11" s="14"/>
      <c r="M11" s="14"/>
      <c r="N11" s="14"/>
      <c r="O11" s="14"/>
      <c r="P11" s="14"/>
      <c r="Q11" s="16"/>
      <c r="R11" s="14"/>
    </row>
    <row r="12" spans="1:18" x14ac:dyDescent="0.2">
      <c r="O12" s="12"/>
    </row>
    <row r="13" spans="1:18" x14ac:dyDescent="0.2">
      <c r="E13" s="12"/>
      <c r="I13" s="12"/>
      <c r="Q13" s="12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Ghazaleh Khademian</cp:lastModifiedBy>
  <dcterms:created xsi:type="dcterms:W3CDTF">2026-08-25T08:41:13Z</dcterms:created>
  <dcterms:modified xsi:type="dcterms:W3CDTF">2026-08-26T12:18:01Z</dcterms:modified>
</cp:coreProperties>
</file>