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5\"/>
    </mc:Choice>
  </mc:AlternateContent>
  <xr:revisionPtr revIDLastSave="0" documentId="13_ncr:1_{5752DADF-4226-4867-8C32-0F19722C4F69}" xr6:coauthVersionLast="47" xr6:coauthVersionMax="47" xr10:uidLastSave="{00000000-0000-0000-0000-000000000000}"/>
  <bookViews>
    <workbookView xWindow="-120" yWindow="-120" windowWidth="29040" windowHeight="15840" tabRatio="817" activeTab="8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سهام'!$A$1:$X$10</definedName>
    <definedName name="_xlnm.Print_Area" localSheetId="8">'درآمد ناشی از تغییر قیمت اوراق'!$A$1:$S$9</definedName>
    <definedName name="_xlnm.Print_Area" localSheetId="7">'درآمد ناشی از فروش'!$A$1:$S$10</definedName>
    <definedName name="_xlnm.Print_Area" localSheetId="5">'سایر درآمدها'!$A$1:$G$11</definedName>
    <definedName name="_xlnm.Print_Area" localSheetId="1">سپرده!$A$1:$M$11</definedName>
    <definedName name="_xlnm.Print_Area" localSheetId="6">'سود سپرده بانکی'!$A$1:$N$15</definedName>
    <definedName name="_xlnm.Print_Area" localSheetId="0">سهام!$A$1:$AC$10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7" l="1"/>
  <c r="D13" i="13"/>
  <c r="F11" i="13" s="1"/>
  <c r="H13" i="13"/>
  <c r="J12" i="13" s="1"/>
  <c r="J13" i="8"/>
  <c r="U9" i="9"/>
  <c r="U10" i="9" s="1"/>
  <c r="S10" i="9"/>
  <c r="F12" i="8"/>
  <c r="F11" i="8"/>
  <c r="F8" i="8"/>
  <c r="F13" i="8" s="1"/>
  <c r="Q10" i="19"/>
  <c r="AB10" i="2"/>
  <c r="Z10" i="2"/>
  <c r="Z9" i="2"/>
  <c r="F9" i="13"/>
  <c r="H9" i="8" l="1"/>
  <c r="L9" i="9"/>
  <c r="L10" i="9" s="1"/>
  <c r="H10" i="8"/>
  <c r="F10" i="13"/>
  <c r="F13" i="13" s="1"/>
  <c r="F12" i="13"/>
  <c r="J9" i="13"/>
  <c r="J13" i="13" s="1"/>
  <c r="J11" i="13"/>
  <c r="J10" i="13"/>
  <c r="W10" i="9"/>
  <c r="H8" i="8"/>
  <c r="H11" i="8"/>
  <c r="H12" i="8"/>
  <c r="H13" i="8" l="1"/>
</calcChain>
</file>

<file path=xl/sharedStrings.xml><?xml version="1.0" encoding="utf-8"?>
<sst xmlns="http://schemas.openxmlformats.org/spreadsheetml/2006/main" count="175" uniqueCount="83">
  <si>
    <t>صندوق سرمایه گذاری سیمای کاردان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</si>
  <si>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</si>
  <si>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</si>
  <si>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</si>
  <si>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</si>
  <si>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</si>
  <si>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</si>
  <si>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</si>
  <si>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</si>
  <si>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</si>
  <si>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</si>
  <si>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</si>
  <si>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</si>
  <si>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</si>
  <si>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</si>
  <si>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</si>
  <si>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</si>
  <si>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</si>
  <si>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</si>
  <si>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GoldBar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</si>
  <si>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</si>
  <si>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</si>
  <si>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</si>
  <si>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</si>
  <si>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</si>
  <si>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</si>
  <si>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</si>
  <si>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</t>
  </si>
  <si>
    <t>سپرده کوتاه مدت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</si>
  <si>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</si>
  <si>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</si>
  <si>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</si>
  <si>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</si>
  <si>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</si>
  <si>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</si>
  <si>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</si>
  <si>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</si>
  <si>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</si>
  <si>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</si>
  <si>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</si>
  <si>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</si>
  <si>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</si>
  <si>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</si>
  <si>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</si>
  <si>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</si>
  <si>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</si>
  <si>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</si>
  <si>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</si>
  <si>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</si>
  <si>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</si>
  <si>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</si>
  <si>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</si>
  <si>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</si>
  <si>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</si>
  <si>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 غیرفعال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</si>
  <si>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</si>
  <si>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</si>
  <si>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</si>
  <si>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</si>
  <si>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</si>
  <si>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سامان ملاصدرا</t>
  </si>
  <si>
    <t>سپرده کوتاه مدت موسسه اعتباری ملل شیراز جنوبی</t>
  </si>
  <si>
    <t>سپرده کوتاه مدت بانک اقتصاد نوین شهران</t>
  </si>
  <si>
    <t>سپرده کوتاه مدت بانک خاورمیانه مهستان</t>
  </si>
  <si>
    <t>سپرده کوتاه مدت بانک تجارت مطهری شرقی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</si>
  <si>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</si>
  <si>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</si>
  <si>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</si>
  <si>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</si>
  <si>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</si>
  <si>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</si>
  <si>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</si>
  <si>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</si>
  <si>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</si>
  <si>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</si>
  <si>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</si>
  <si>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</si>
  <si>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</si>
  <si>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تجارت</t>
  </si>
  <si>
    <t>بانک سامان</t>
  </si>
  <si>
    <t>موسسه مالی و اعتباری ملل</t>
  </si>
  <si>
    <t>بانک اقتصاد نوین</t>
  </si>
  <si>
    <t>بانک خاورمیانه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</si>
</sst>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 ;_ * #,##0\-_ ;_ * &quot;-&quot;??_-_ ;_ @_ "/>
    <numFmt numFmtId="165" formatCode="_ * #,##0.0000_-_ ;_ * #,##0.0000\-_ ;_ * &quot;-&quot;??_-_ ;_ @_ "/>
    <numFmt numFmtId="166" formatCode="0.0000%"/>
  </numFmts>
  <fonts count="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164" fontId="4" fillId="0" borderId="0" xfId="1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166" fontId="4" fillId="0" borderId="2" xfId="0" applyNumberFormat="1" applyFont="1" applyFill="1" applyBorder="1" applyAlignment="1">
      <alignment horizontal="center" vertical="center"/>
    </xf>
    <xf numFmtId="166" fontId="4" fillId="0" borderId="5" xfId="0" applyNumberFormat="1" applyFont="1" applyFill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5"/>
  <sheetViews>
    <sheetView rightToLeft="1" workbookViewId="0">
      <selection activeCell="X10" sqref="X10"/>
    </sheetView>
  </sheetViews>
  <sheetFormatPr defaultRowHeight="12.75"/>
  <cols>
    <col min="1" max="2" width="2.5703125" customWidth="1"/>
    <col min="3" max="3" width="23.42578125" customWidth="1"/>
    <col min="4" max="5" width="1.28515625" style="14" customWidth="1"/>
    <col min="6" max="6" width="11" style="14" bestFit="1" customWidth="1"/>
    <col min="7" max="7" width="1.28515625" style="14" customWidth="1"/>
    <col min="8" max="8" width="19.85546875" style="14" bestFit="1" customWidth="1"/>
    <col min="9" max="9" width="1.28515625" style="14" customWidth="1"/>
    <col min="10" max="10" width="20.140625" style="14" bestFit="1" customWidth="1"/>
    <col min="11" max="11" width="1.28515625" style="14" customWidth="1"/>
    <col min="12" max="12" width="9.85546875" style="14" bestFit="1" customWidth="1"/>
    <col min="13" max="13" width="1.28515625" style="14" customWidth="1"/>
    <col min="14" max="14" width="18.7109375" style="14" bestFit="1" customWidth="1"/>
    <col min="15" max="15" width="1.28515625" style="14" customWidth="1"/>
    <col min="16" max="16" width="5.42578125" style="14" bestFit="1" customWidth="1"/>
    <col min="17" max="17" width="1.28515625" style="14" customWidth="1"/>
    <col min="18" max="18" width="10.28515625" style="14" bestFit="1" customWidth="1"/>
    <col min="19" max="19" width="1.28515625" style="14" customWidth="1"/>
    <col min="20" max="20" width="11" style="14" bestFit="1" customWidth="1"/>
    <col min="21" max="21" width="1.28515625" style="14" customWidth="1"/>
    <col min="22" max="22" width="16.140625" style="14" bestFit="1" customWidth="1"/>
    <col min="23" max="23" width="1.28515625" style="14" customWidth="1"/>
    <col min="24" max="24" width="19.85546875" style="14" bestFit="1" customWidth="1"/>
    <col min="25" max="25" width="1.28515625" style="14" customWidth="1"/>
    <col min="26" max="26" width="19.85546875" style="14" bestFit="1" customWidth="1"/>
    <col min="27" max="27" width="1.28515625" style="14" customWidth="1"/>
    <col min="28" max="28" width="18.28515625" style="14" bestFit="1" customWidth="1"/>
    <col min="29" max="29" width="0.28515625" customWidth="1"/>
  </cols>
  <sheetData>
    <row r="1" spans="1:31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1" ht="21.7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1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1" ht="14.45" customHeight="1">
      <c r="A4" s="1" t="s">
        <v>3</v>
      </c>
      <c r="B4" s="45" t="s">
        <v>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31" ht="14.45" customHeight="1">
      <c r="A5" s="45" t="s">
        <v>5</v>
      </c>
      <c r="B5" s="45"/>
      <c r="C5" s="45" t="s">
        <v>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31" ht="14.45" customHeight="1">
      <c r="F6" s="46" t="s">
        <v>7</v>
      </c>
      <c r="G6" s="46"/>
      <c r="H6" s="46"/>
      <c r="I6" s="46"/>
      <c r="J6" s="46"/>
      <c r="L6" s="46" t="s">
        <v>8</v>
      </c>
      <c r="M6" s="46"/>
      <c r="N6" s="46"/>
      <c r="O6" s="46"/>
      <c r="P6" s="46"/>
      <c r="Q6" s="46"/>
      <c r="R6" s="46"/>
      <c r="T6" s="46" t="s">
        <v>9</v>
      </c>
      <c r="U6" s="46"/>
      <c r="V6" s="46"/>
      <c r="W6" s="46"/>
      <c r="X6" s="46"/>
      <c r="Y6" s="46"/>
      <c r="Z6" s="46"/>
      <c r="AA6" s="46"/>
      <c r="AB6" s="46"/>
    </row>
    <row r="7" spans="1:31" ht="14.45" customHeight="1">
      <c r="F7" s="15"/>
      <c r="G7" s="15"/>
      <c r="H7" s="15"/>
      <c r="I7" s="15"/>
      <c r="J7" s="15"/>
      <c r="L7" s="47" t="s">
        <v>10</v>
      </c>
      <c r="M7" s="47"/>
      <c r="N7" s="47"/>
      <c r="O7" s="15"/>
      <c r="P7" s="47" t="s">
        <v>11</v>
      </c>
      <c r="Q7" s="47"/>
      <c r="R7" s="47"/>
      <c r="T7" s="15"/>
      <c r="U7" s="15"/>
      <c r="V7" s="15"/>
      <c r="W7" s="15"/>
      <c r="X7" s="15"/>
      <c r="Y7" s="15"/>
      <c r="Z7" s="15"/>
      <c r="AA7" s="15"/>
      <c r="AB7" s="15"/>
    </row>
    <row r="8" spans="1:31" ht="14.45" customHeight="1">
      <c r="A8" s="46" t="s">
        <v>12</v>
      </c>
      <c r="B8" s="46"/>
      <c r="C8" s="46"/>
      <c r="E8" s="46" t="s">
        <v>13</v>
      </c>
      <c r="F8" s="46"/>
      <c r="H8" s="2" t="s">
        <v>14</v>
      </c>
      <c r="J8" s="2" t="s">
        <v>15</v>
      </c>
      <c r="L8" s="4" t="s">
        <v>13</v>
      </c>
      <c r="M8" s="15"/>
      <c r="N8" s="4" t="s">
        <v>14</v>
      </c>
      <c r="P8" s="4" t="s">
        <v>13</v>
      </c>
      <c r="Q8" s="15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>
      <c r="A9" s="48" t="s">
        <v>19</v>
      </c>
      <c r="B9" s="48"/>
      <c r="C9" s="48"/>
      <c r="D9" s="16"/>
      <c r="E9" s="49">
        <v>12213012</v>
      </c>
      <c r="F9" s="49"/>
      <c r="H9" s="17">
        <v>100604685797447</v>
      </c>
      <c r="J9" s="17">
        <v>275814252547402</v>
      </c>
      <c r="L9" s="21">
        <v>1294241</v>
      </c>
      <c r="N9" s="17">
        <v>34619992618554</v>
      </c>
      <c r="P9" s="21">
        <v>0</v>
      </c>
      <c r="R9" s="17">
        <v>0</v>
      </c>
      <c r="T9" s="21">
        <v>13507253</v>
      </c>
      <c r="V9" s="21">
        <v>25530050</v>
      </c>
      <c r="X9" s="17">
        <v>135224678416001</v>
      </c>
      <c r="Z9" s="17">
        <f>344013226425964-1</f>
        <v>344013226425963</v>
      </c>
      <c r="AB9" s="18">
        <v>99.977813827086649</v>
      </c>
      <c r="AE9" s="33"/>
    </row>
    <row r="10" spans="1:31" ht="21.75" customHeight="1" thickBot="1">
      <c r="A10" s="50" t="s">
        <v>20</v>
      </c>
      <c r="B10" s="50"/>
      <c r="C10" s="50"/>
      <c r="D10" s="50"/>
      <c r="F10" s="34"/>
      <c r="H10" s="19">
        <v>100604685797447</v>
      </c>
      <c r="J10" s="19">
        <v>275814252547402</v>
      </c>
      <c r="L10" s="34"/>
      <c r="N10" s="19">
        <v>34619992618554</v>
      </c>
      <c r="P10" s="34"/>
      <c r="R10" s="19">
        <v>0</v>
      </c>
      <c r="T10" s="34"/>
      <c r="U10" s="35"/>
      <c r="V10" s="34"/>
      <c r="X10" s="19">
        <v>135224678416001</v>
      </c>
      <c r="Z10" s="19">
        <f>SUM(Z9)</f>
        <v>344013226425963</v>
      </c>
      <c r="AB10" s="20">
        <f>SUM(AB9)</f>
        <v>99.977813827086649</v>
      </c>
    </row>
    <row r="11" spans="1:31" ht="13.5" thickTop="1"/>
    <row r="13" spans="1:31">
      <c r="J13" s="31"/>
      <c r="Z13" s="31"/>
    </row>
    <row r="15" spans="1:31">
      <c r="J15" s="31"/>
      <c r="Z15" s="31"/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3"/>
  <sheetViews>
    <sheetView rightToLeft="1" workbookViewId="0">
      <selection activeCell="L9" sqref="L9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85546875" style="14" bestFit="1" customWidth="1"/>
    <col min="5" max="5" width="1.28515625" style="14" customWidth="1"/>
    <col min="6" max="6" width="18.7109375" style="14" bestFit="1" customWidth="1"/>
    <col min="7" max="7" width="1.28515625" style="14" customWidth="1"/>
    <col min="8" max="8" width="18.7109375" style="14" bestFit="1" customWidth="1"/>
    <col min="9" max="9" width="1.28515625" style="14" customWidth="1"/>
    <col min="10" max="10" width="15" style="14" bestFit="1" customWidth="1"/>
    <col min="11" max="11" width="1.28515625" style="14" customWidth="1"/>
    <col min="12" max="12" width="18.28515625" style="14" bestFit="1" customWidth="1"/>
    <col min="13" max="13" width="0.28515625" customWidth="1"/>
    <col min="14" max="14" width="12.42578125" bestFit="1" customWidth="1"/>
    <col min="18" max="18" width="12.42578125" bestFit="1" customWidth="1"/>
  </cols>
  <sheetData>
    <row r="1" spans="1:18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8" ht="21.7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8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8" ht="14.45" customHeight="1"/>
    <row r="5" spans="1:18" ht="14.45" customHeight="1">
      <c r="A5" s="1" t="s">
        <v>21</v>
      </c>
      <c r="B5" s="45" t="s">
        <v>22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8" ht="14.45" customHeight="1">
      <c r="D6" s="2" t="s">
        <v>7</v>
      </c>
      <c r="F6" s="46" t="s">
        <v>8</v>
      </c>
      <c r="G6" s="46"/>
      <c r="H6" s="46"/>
      <c r="J6" s="2" t="s">
        <v>9</v>
      </c>
    </row>
    <row r="7" spans="1:18" ht="14.45" customHeight="1">
      <c r="D7" s="15"/>
      <c r="F7" s="15"/>
      <c r="G7" s="15"/>
      <c r="H7" s="15"/>
      <c r="J7" s="15"/>
    </row>
    <row r="8" spans="1:18" ht="14.45" customHeight="1">
      <c r="A8" s="46" t="s">
        <v>23</v>
      </c>
      <c r="B8" s="46"/>
      <c r="D8" s="2" t="s">
        <v>24</v>
      </c>
      <c r="F8" s="2" t="s">
        <v>25</v>
      </c>
      <c r="H8" s="2" t="s">
        <v>26</v>
      </c>
      <c r="J8" s="2" t="s">
        <v>24</v>
      </c>
      <c r="L8" s="2" t="s">
        <v>18</v>
      </c>
    </row>
    <row r="9" spans="1:18" ht="21.75" customHeight="1">
      <c r="A9" s="51" t="s">
        <v>78</v>
      </c>
      <c r="B9" s="51"/>
      <c r="D9" s="21">
        <v>29172217561</v>
      </c>
      <c r="F9" s="21">
        <v>34645461526685</v>
      </c>
      <c r="H9" s="21">
        <v>34621809976590</v>
      </c>
      <c r="J9" s="21">
        <v>52823767656</v>
      </c>
      <c r="L9" s="39">
        <v>1.5351749301108477E-4</v>
      </c>
      <c r="O9" s="33"/>
      <c r="P9" s="33"/>
      <c r="R9" s="42"/>
    </row>
    <row r="10" spans="1:18" ht="21.75" customHeight="1">
      <c r="A10" s="52" t="s">
        <v>79</v>
      </c>
      <c r="B10" s="52"/>
      <c r="D10" s="23">
        <v>49146728</v>
      </c>
      <c r="F10" s="23">
        <v>206030</v>
      </c>
      <c r="H10" s="23">
        <v>630000</v>
      </c>
      <c r="J10" s="23">
        <v>48722758</v>
      </c>
      <c r="L10" s="40">
        <v>1.4159905649774643E-7</v>
      </c>
      <c r="R10" s="42"/>
    </row>
    <row r="11" spans="1:18" ht="21.75" customHeight="1" thickBot="1">
      <c r="A11" s="50" t="s">
        <v>20</v>
      </c>
      <c r="B11" s="50"/>
      <c r="D11" s="19">
        <v>29221364289</v>
      </c>
      <c r="F11" s="19">
        <v>34645461732715</v>
      </c>
      <c r="H11" s="19">
        <v>34621810606590</v>
      </c>
      <c r="J11" s="19">
        <v>52872490414</v>
      </c>
      <c r="L11" s="41">
        <f>SUM(L9:L10)</f>
        <v>1.5365909206758251E-4</v>
      </c>
      <c r="R11" s="43"/>
    </row>
    <row r="12" spans="1:18" ht="13.5" thickTop="1">
      <c r="J12" s="31"/>
    </row>
    <row r="13" spans="1:18">
      <c r="D13" s="31"/>
    </row>
  </sheetData>
  <mergeCells count="9"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workbookViewId="0">
      <selection activeCell="C30" sqref="C30"/>
    </sheetView>
  </sheetViews>
  <sheetFormatPr defaultRowHeight="12.75"/>
  <cols>
    <col min="1" max="1" width="2.5703125" customWidth="1"/>
    <col min="2" max="2" width="47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25.28515625" bestFit="1" customWidth="1"/>
    <col min="14" max="14" width="18.5703125" bestFit="1" customWidth="1"/>
  </cols>
  <sheetData>
    <row r="1" spans="1:14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4" ht="21.75" customHeight="1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</row>
    <row r="3" spans="1:14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4" ht="14.45" customHeight="1"/>
    <row r="5" spans="1:14" ht="29.1" customHeight="1">
      <c r="A5" s="1" t="s">
        <v>30</v>
      </c>
      <c r="B5" s="45" t="s">
        <v>31</v>
      </c>
      <c r="C5" s="45"/>
      <c r="D5" s="45"/>
      <c r="E5" s="45"/>
      <c r="F5" s="45"/>
      <c r="G5" s="45"/>
      <c r="H5" s="45"/>
      <c r="I5" s="45"/>
      <c r="J5" s="45"/>
    </row>
    <row r="6" spans="1:14" ht="14.45" customHeight="1"/>
    <row r="7" spans="1:14" ht="14.45" customHeight="1">
      <c r="A7" s="46" t="s">
        <v>32</v>
      </c>
      <c r="B7" s="46"/>
      <c r="D7" s="2" t="s">
        <v>33</v>
      </c>
      <c r="F7" s="2" t="s">
        <v>24</v>
      </c>
      <c r="H7" s="2" t="s">
        <v>34</v>
      </c>
      <c r="J7" s="2" t="s">
        <v>35</v>
      </c>
    </row>
    <row r="8" spans="1:14" ht="21.75" customHeight="1">
      <c r="A8" s="51" t="s">
        <v>36</v>
      </c>
      <c r="B8" s="51"/>
      <c r="D8" s="25" t="s">
        <v>37</v>
      </c>
      <c r="E8" s="14"/>
      <c r="F8" s="21">
        <f>'درآمد سرمایه گذاری در سهام'!J10</f>
        <v>33578981260007</v>
      </c>
      <c r="G8" s="14"/>
      <c r="H8" s="22">
        <f>F8/$F$13*100</f>
        <v>99.938135909899756</v>
      </c>
      <c r="I8" s="14"/>
      <c r="J8" s="22">
        <v>9.7587908807881938</v>
      </c>
      <c r="M8" s="30"/>
      <c r="N8" s="33"/>
    </row>
    <row r="9" spans="1:14" ht="21.75" customHeight="1">
      <c r="A9" s="53" t="s">
        <v>38</v>
      </c>
      <c r="B9" s="53"/>
      <c r="D9" s="26" t="s">
        <v>39</v>
      </c>
      <c r="E9" s="14"/>
      <c r="F9" s="27">
        <v>0</v>
      </c>
      <c r="G9" s="14"/>
      <c r="H9" s="28">
        <f t="shared" ref="H9:H12" si="0">F9/$F$13*100</f>
        <v>0</v>
      </c>
      <c r="I9" s="14"/>
      <c r="J9" s="28">
        <v>0</v>
      </c>
      <c r="M9" s="30"/>
    </row>
    <row r="10" spans="1:14" ht="21.75" customHeight="1">
      <c r="A10" s="53" t="s">
        <v>40</v>
      </c>
      <c r="B10" s="53"/>
      <c r="D10" s="26" t="s">
        <v>41</v>
      </c>
      <c r="E10" s="14"/>
      <c r="F10" s="27">
        <v>0</v>
      </c>
      <c r="G10" s="14"/>
      <c r="H10" s="28">
        <f t="shared" si="0"/>
        <v>0</v>
      </c>
      <c r="I10" s="14"/>
      <c r="J10" s="28">
        <v>0</v>
      </c>
      <c r="M10" s="30"/>
    </row>
    <row r="11" spans="1:14" ht="21.75" customHeight="1">
      <c r="A11" s="53" t="s">
        <v>42</v>
      </c>
      <c r="B11" s="53"/>
      <c r="D11" s="26" t="s">
        <v>43</v>
      </c>
      <c r="E11" s="14"/>
      <c r="F11" s="27">
        <f>'سود سپرده بانکی'!G15</f>
        <v>335928221</v>
      </c>
      <c r="G11" s="14"/>
      <c r="H11" s="28">
        <f t="shared" si="0"/>
        <v>9.9979329171172846E-4</v>
      </c>
      <c r="I11" s="14"/>
      <c r="J11" s="28">
        <v>9.7628133334665582E-5</v>
      </c>
      <c r="M11" s="34"/>
    </row>
    <row r="12" spans="1:14" ht="21.75" customHeight="1">
      <c r="A12" s="52" t="s">
        <v>44</v>
      </c>
      <c r="B12" s="52"/>
      <c r="D12" s="29" t="s">
        <v>45</v>
      </c>
      <c r="E12" s="14"/>
      <c r="F12" s="23">
        <f>'سایر درآمدها'!D11</f>
        <v>20450262188</v>
      </c>
      <c r="G12" s="14"/>
      <c r="H12" s="24">
        <f t="shared" si="0"/>
        <v>6.0864296808538783E-2</v>
      </c>
      <c r="I12" s="14"/>
      <c r="J12" s="24">
        <v>2.4855323080330078E-2</v>
      </c>
      <c r="M12" s="30"/>
    </row>
    <row r="13" spans="1:14" ht="21.75" customHeight="1">
      <c r="A13" s="50" t="s">
        <v>20</v>
      </c>
      <c r="B13" s="50"/>
      <c r="D13" s="19"/>
      <c r="E13" s="14"/>
      <c r="F13" s="19">
        <f>SUM(F8:F12)</f>
        <v>33599767450416</v>
      </c>
      <c r="G13" s="14"/>
      <c r="H13" s="19">
        <f>SUM(H8:H12)</f>
        <v>100</v>
      </c>
      <c r="I13" s="14"/>
      <c r="J13" s="20">
        <f>SUM(J8:J12)</f>
        <v>9.783743832001857</v>
      </c>
      <c r="M13" s="36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5"/>
  <sheetViews>
    <sheetView rightToLeft="1" workbookViewId="0">
      <selection activeCell="A10" sqref="A10:XFD10"/>
    </sheetView>
  </sheetViews>
  <sheetFormatPr defaultRowHeight="12.75"/>
  <cols>
    <col min="1" max="1" width="5.140625" customWidth="1"/>
    <col min="2" max="2" width="27" customWidth="1"/>
    <col min="3" max="3" width="1.28515625" customWidth="1"/>
    <col min="4" max="4" width="14.7109375" style="14" bestFit="1" customWidth="1"/>
    <col min="5" max="5" width="1.28515625" style="14" customWidth="1"/>
    <col min="6" max="6" width="18.85546875" style="14" bestFit="1" customWidth="1"/>
    <col min="7" max="7" width="1.28515625" style="14" customWidth="1"/>
    <col min="8" max="8" width="11.140625" style="14" bestFit="1" customWidth="1"/>
    <col min="9" max="9" width="1.28515625" style="14" customWidth="1"/>
    <col min="10" max="10" width="18.85546875" style="14" bestFit="1" customWidth="1"/>
    <col min="11" max="11" width="1.28515625" style="14" customWidth="1"/>
    <col min="12" max="12" width="17.28515625" style="14" bestFit="1" customWidth="1"/>
    <col min="13" max="13" width="1.28515625" style="14" customWidth="1"/>
    <col min="14" max="14" width="14.7109375" style="14" bestFit="1" customWidth="1"/>
    <col min="15" max="16" width="1.28515625" style="14" customWidth="1"/>
    <col min="17" max="17" width="20.140625" style="14" bestFit="1" customWidth="1"/>
    <col min="18" max="18" width="1.28515625" style="14" customWidth="1"/>
    <col min="19" max="19" width="19" style="14" bestFit="1" customWidth="1"/>
    <col min="20" max="20" width="1.28515625" style="14" customWidth="1"/>
    <col min="21" max="21" width="20.140625" style="14" bestFit="1" customWidth="1"/>
    <col min="22" max="22" width="1.28515625" style="14" customWidth="1"/>
    <col min="23" max="23" width="17.28515625" style="14" bestFit="1" customWidth="1"/>
    <col min="24" max="24" width="0.28515625" customWidth="1"/>
    <col min="26" max="26" width="25" bestFit="1" customWidth="1"/>
  </cols>
  <sheetData>
    <row r="1" spans="1:26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6" ht="21.75" customHeight="1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6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6" ht="14.45" customHeight="1"/>
    <row r="5" spans="1:26" ht="14.45" customHeight="1">
      <c r="A5" s="1" t="s">
        <v>46</v>
      </c>
      <c r="B5" s="45" t="s">
        <v>47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6" ht="14.45" customHeight="1">
      <c r="D6" s="46" t="s">
        <v>48</v>
      </c>
      <c r="E6" s="46"/>
      <c r="F6" s="46"/>
      <c r="G6" s="46"/>
      <c r="H6" s="46"/>
      <c r="I6" s="46"/>
      <c r="J6" s="46"/>
      <c r="K6" s="46"/>
      <c r="L6" s="46"/>
      <c r="N6" s="46" t="s">
        <v>49</v>
      </c>
      <c r="O6" s="46"/>
      <c r="P6" s="46"/>
      <c r="Q6" s="46"/>
      <c r="R6" s="46"/>
      <c r="S6" s="46"/>
      <c r="T6" s="46"/>
      <c r="U6" s="46"/>
      <c r="V6" s="46"/>
      <c r="W6" s="46"/>
    </row>
    <row r="7" spans="1:26" ht="14.45" customHeight="1">
      <c r="D7" s="15"/>
      <c r="E7" s="15"/>
      <c r="F7" s="15"/>
      <c r="G7" s="15"/>
      <c r="H7" s="15"/>
      <c r="I7" s="15"/>
      <c r="J7" s="47" t="s">
        <v>20</v>
      </c>
      <c r="K7" s="47"/>
      <c r="L7" s="47"/>
      <c r="N7" s="15"/>
      <c r="O7" s="15"/>
      <c r="P7" s="15"/>
      <c r="Q7" s="15"/>
      <c r="R7" s="15"/>
      <c r="S7" s="15"/>
      <c r="T7" s="15"/>
      <c r="U7" s="47" t="s">
        <v>20</v>
      </c>
      <c r="V7" s="47"/>
      <c r="W7" s="47"/>
    </row>
    <row r="8" spans="1:26" ht="19.5" customHeight="1">
      <c r="A8" s="46" t="s">
        <v>50</v>
      </c>
      <c r="B8" s="46"/>
      <c r="D8" s="2" t="s">
        <v>51</v>
      </c>
      <c r="F8" s="2" t="s">
        <v>52</v>
      </c>
      <c r="H8" s="2" t="s">
        <v>53</v>
      </c>
      <c r="J8" s="4" t="s">
        <v>24</v>
      </c>
      <c r="K8" s="15"/>
      <c r="L8" s="4" t="s">
        <v>34</v>
      </c>
      <c r="N8" s="2" t="s">
        <v>51</v>
      </c>
      <c r="P8" s="46" t="s">
        <v>52</v>
      </c>
      <c r="Q8" s="46"/>
      <c r="S8" s="2" t="s">
        <v>53</v>
      </c>
      <c r="U8" s="4" t="s">
        <v>24</v>
      </c>
      <c r="V8" s="15"/>
      <c r="W8" s="4" t="s">
        <v>34</v>
      </c>
      <c r="Z8" s="37"/>
    </row>
    <row r="9" spans="1:26" ht="21.75" customHeight="1">
      <c r="A9" s="51" t="s">
        <v>19</v>
      </c>
      <c r="B9" s="51"/>
      <c r="D9" s="21">
        <v>0</v>
      </c>
      <c r="F9" s="21">
        <v>33578981260007</v>
      </c>
      <c r="H9" s="21">
        <v>0</v>
      </c>
      <c r="J9" s="21">
        <v>33578981260007</v>
      </c>
      <c r="L9" s="22">
        <f>J9/درآمد!F13*100</f>
        <v>99.938135909899756</v>
      </c>
      <c r="N9" s="21">
        <v>0</v>
      </c>
      <c r="P9" s="49">
        <v>180354579893889</v>
      </c>
      <c r="Q9" s="49"/>
      <c r="S9" s="21">
        <v>24725741101444</v>
      </c>
      <c r="U9" s="21">
        <f>N9+P9+S9</f>
        <v>205080320995333</v>
      </c>
      <c r="W9" s="22">
        <v>99.94650208271247</v>
      </c>
    </row>
    <row r="10" spans="1:26" ht="21.75" customHeight="1">
      <c r="A10" s="50" t="s">
        <v>20</v>
      </c>
      <c r="B10" s="50"/>
      <c r="D10" s="19">
        <v>0</v>
      </c>
      <c r="F10" s="19">
        <v>33578981260007</v>
      </c>
      <c r="H10" s="19">
        <v>0</v>
      </c>
      <c r="J10" s="19">
        <v>33578981260007</v>
      </c>
      <c r="L10" s="20">
        <f>SUM(L9:L9)</f>
        <v>99.938135909899756</v>
      </c>
      <c r="N10" s="19">
        <v>0</v>
      </c>
      <c r="Q10" s="19">
        <v>180354579893889</v>
      </c>
      <c r="S10" s="19">
        <f>SUM(S9:S9)</f>
        <v>24725741101444</v>
      </c>
      <c r="U10" s="19">
        <f>SUM(U9:U9)</f>
        <v>205080320995333</v>
      </c>
      <c r="W10" s="20">
        <f>SUM(W9:W9)</f>
        <v>99.94650208271247</v>
      </c>
    </row>
    <row r="12" spans="1:26">
      <c r="F12" s="31"/>
      <c r="Q12" s="31"/>
      <c r="S12" s="31"/>
    </row>
    <row r="14" spans="1:26">
      <c r="F14" s="31"/>
    </row>
    <row r="15" spans="1:26">
      <c r="Q15" s="31"/>
      <c r="R15" s="31"/>
      <c r="S15" s="31"/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4"/>
  <sheetViews>
    <sheetView rightToLeft="1" workbookViewId="0">
      <selection activeCell="F27" sqref="F27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8" max="18" width="11.140625" bestFit="1" customWidth="1"/>
  </cols>
  <sheetData>
    <row r="1" spans="1:26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26" ht="21.75" customHeight="1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</row>
    <row r="3" spans="1:26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26" ht="14.45" customHeight="1"/>
    <row r="5" spans="1:26" ht="14.45" customHeight="1">
      <c r="A5" s="1" t="s">
        <v>55</v>
      </c>
      <c r="B5" s="45" t="s">
        <v>56</v>
      </c>
      <c r="C5" s="45"/>
      <c r="D5" s="45"/>
      <c r="E5" s="45"/>
      <c r="F5" s="45"/>
      <c r="G5" s="45"/>
      <c r="H5" s="45"/>
      <c r="I5" s="45"/>
      <c r="J5" s="45"/>
    </row>
    <row r="6" spans="1:26" ht="14.45" customHeight="1">
      <c r="D6" s="46" t="s">
        <v>48</v>
      </c>
      <c r="E6" s="46"/>
      <c r="F6" s="46"/>
      <c r="H6" s="46" t="s">
        <v>49</v>
      </c>
      <c r="I6" s="46"/>
      <c r="J6" s="46"/>
    </row>
    <row r="7" spans="1:26" ht="36.4" customHeight="1">
      <c r="A7" s="46" t="s">
        <v>57</v>
      </c>
      <c r="B7" s="46"/>
      <c r="D7" s="13" t="s">
        <v>58</v>
      </c>
      <c r="E7" s="3"/>
      <c r="F7" s="13" t="s">
        <v>59</v>
      </c>
      <c r="H7" s="13" t="s">
        <v>58</v>
      </c>
      <c r="I7" s="3"/>
      <c r="J7" s="13" t="s">
        <v>59</v>
      </c>
      <c r="O7" s="55"/>
      <c r="P7" s="55"/>
      <c r="Q7" s="36"/>
      <c r="R7" s="34"/>
      <c r="S7" s="35"/>
      <c r="T7" s="30"/>
      <c r="U7" s="35"/>
      <c r="V7" s="34"/>
      <c r="W7" s="35"/>
      <c r="X7" s="30"/>
      <c r="Y7" s="36"/>
      <c r="Z7" s="36"/>
    </row>
    <row r="8" spans="1:26" ht="21.75" customHeight="1">
      <c r="A8" s="51" t="s">
        <v>78</v>
      </c>
      <c r="B8" s="51"/>
      <c r="D8" s="27">
        <v>335722191</v>
      </c>
      <c r="E8" s="27">
        <v>0</v>
      </c>
      <c r="F8" s="27">
        <v>99.938668445483188</v>
      </c>
      <c r="G8" s="27">
        <v>0</v>
      </c>
      <c r="H8" s="27">
        <v>24540108192</v>
      </c>
      <c r="I8" s="27">
        <v>0</v>
      </c>
      <c r="J8" s="27">
        <v>99.991119434227627</v>
      </c>
      <c r="O8" s="55"/>
      <c r="P8" s="55"/>
      <c r="Q8" s="36"/>
      <c r="R8" s="34"/>
      <c r="S8" s="35"/>
      <c r="T8" s="30"/>
      <c r="U8" s="35"/>
      <c r="V8" s="34"/>
      <c r="W8" s="35"/>
      <c r="X8" s="30"/>
      <c r="Y8" s="36"/>
      <c r="Z8" s="36"/>
    </row>
    <row r="9" spans="1:26" ht="21.75" customHeight="1">
      <c r="A9" s="53" t="s">
        <v>79</v>
      </c>
      <c r="B9" s="53"/>
      <c r="D9" s="27">
        <v>206030</v>
      </c>
      <c r="E9" s="14"/>
      <c r="F9" s="30">
        <f>D9/$D$13*100</f>
        <v>6.1331554516820423E-2</v>
      </c>
      <c r="G9" s="14"/>
      <c r="H9" s="27">
        <v>1016880</v>
      </c>
      <c r="I9" s="14"/>
      <c r="J9" s="28">
        <f>H9/$H$13*100</f>
        <v>4.143379024034801E-3</v>
      </c>
      <c r="O9" s="36"/>
      <c r="P9" s="36"/>
      <c r="Q9" s="36"/>
      <c r="R9" s="38"/>
      <c r="S9" s="38"/>
      <c r="T9" s="38"/>
      <c r="U9" s="38"/>
      <c r="V9" s="38"/>
      <c r="W9" s="38"/>
      <c r="X9" s="38"/>
      <c r="Y9" s="36"/>
      <c r="Z9" s="36"/>
    </row>
    <row r="10" spans="1:26" ht="21.75" customHeight="1">
      <c r="A10" s="53" t="s">
        <v>80</v>
      </c>
      <c r="B10" s="53"/>
      <c r="D10" s="27">
        <v>0</v>
      </c>
      <c r="E10" s="14"/>
      <c r="F10" s="30">
        <f>D10/$D$13*100</f>
        <v>0</v>
      </c>
      <c r="G10" s="14"/>
      <c r="H10" s="27">
        <v>386608</v>
      </c>
      <c r="I10" s="14"/>
      <c r="J10" s="28">
        <f>H10/$H$13*100</f>
        <v>1.5752728716505846E-3</v>
      </c>
      <c r="O10" s="36"/>
      <c r="P10" s="36"/>
      <c r="Q10" s="36"/>
      <c r="R10" s="34"/>
      <c r="S10" s="36"/>
      <c r="T10" s="36"/>
      <c r="U10" s="36"/>
      <c r="V10" s="36"/>
      <c r="W10" s="36"/>
      <c r="X10" s="36"/>
      <c r="Y10" s="36"/>
      <c r="Z10" s="36"/>
    </row>
    <row r="11" spans="1:26" ht="21.75" customHeight="1">
      <c r="A11" s="53" t="s">
        <v>81</v>
      </c>
      <c r="B11" s="53"/>
      <c r="D11" s="27">
        <v>0</v>
      </c>
      <c r="E11" s="14"/>
      <c r="F11" s="30">
        <f>D11/$D$13*100</f>
        <v>0</v>
      </c>
      <c r="G11" s="14"/>
      <c r="H11" s="27">
        <v>539812</v>
      </c>
      <c r="I11" s="14"/>
      <c r="J11" s="28">
        <f>H11/$H$13*100</f>
        <v>2.1995178563077983E-3</v>
      </c>
      <c r="O11" s="36"/>
      <c r="P11" s="36"/>
      <c r="Q11" s="36"/>
      <c r="R11" s="34"/>
      <c r="S11" s="36"/>
      <c r="T11" s="36"/>
      <c r="U11" s="36"/>
      <c r="V11" s="36"/>
      <c r="W11" s="36"/>
      <c r="X11" s="36"/>
      <c r="Y11" s="36"/>
      <c r="Z11" s="36"/>
    </row>
    <row r="12" spans="1:26" ht="21.75" customHeight="1">
      <c r="A12" s="53" t="s">
        <v>82</v>
      </c>
      <c r="B12" s="53"/>
      <c r="D12" s="27">
        <v>0</v>
      </c>
      <c r="E12" s="14"/>
      <c r="F12" s="30">
        <f>D12/$D$13*100</f>
        <v>0</v>
      </c>
      <c r="G12" s="14"/>
      <c r="H12" s="27">
        <v>236194</v>
      </c>
      <c r="I12" s="14"/>
      <c r="J12" s="28">
        <f>H12/$H$13*100</f>
        <v>9.6239602037888035E-4</v>
      </c>
      <c r="O12" s="36"/>
      <c r="P12" s="36"/>
      <c r="Q12" s="36"/>
      <c r="R12" s="38"/>
      <c r="S12" s="36"/>
      <c r="T12" s="36"/>
      <c r="U12" s="36"/>
      <c r="V12" s="36"/>
      <c r="W12" s="36"/>
      <c r="X12" s="36"/>
      <c r="Y12" s="36"/>
      <c r="Z12" s="36"/>
    </row>
    <row r="13" spans="1:26" ht="21.75" customHeight="1">
      <c r="A13" s="50" t="s">
        <v>20</v>
      </c>
      <c r="B13" s="50"/>
      <c r="D13" s="19">
        <f>SUM(D8:D12)</f>
        <v>335928221</v>
      </c>
      <c r="E13" s="14"/>
      <c r="F13" s="19">
        <f>SUM(F8:F12)</f>
        <v>100.00000000000001</v>
      </c>
      <c r="G13" s="14"/>
      <c r="H13" s="19">
        <f>SUM(H8:H12)</f>
        <v>24542287686</v>
      </c>
      <c r="I13" s="14"/>
      <c r="J13" s="19">
        <f>SUM(J8:J12)</f>
        <v>100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</sheetData>
  <mergeCells count="15">
    <mergeCell ref="A11:B11"/>
    <mergeCell ref="A12:B12"/>
    <mergeCell ref="A13:B13"/>
    <mergeCell ref="O7:P7"/>
    <mergeCell ref="O8:P8"/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34" sqref="D3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4" t="s">
        <v>0</v>
      </c>
      <c r="B1" s="44"/>
      <c r="C1" s="44"/>
      <c r="D1" s="44"/>
      <c r="E1" s="44"/>
      <c r="F1" s="44"/>
    </row>
    <row r="2" spans="1:6" ht="21.75" customHeight="1">
      <c r="A2" s="44" t="s">
        <v>29</v>
      </c>
      <c r="B2" s="44"/>
      <c r="C2" s="44"/>
      <c r="D2" s="44"/>
      <c r="E2" s="44"/>
      <c r="F2" s="44"/>
    </row>
    <row r="3" spans="1:6" ht="21.75" customHeight="1">
      <c r="A3" s="44" t="s">
        <v>2</v>
      </c>
      <c r="B3" s="44"/>
      <c r="C3" s="44"/>
      <c r="D3" s="44"/>
      <c r="E3" s="44"/>
      <c r="F3" s="44"/>
    </row>
    <row r="4" spans="1:6" ht="14.45" customHeight="1"/>
    <row r="5" spans="1:6" ht="29.1" customHeight="1">
      <c r="A5" s="1" t="s">
        <v>65</v>
      </c>
      <c r="B5" s="45" t="s">
        <v>44</v>
      </c>
      <c r="C5" s="45"/>
      <c r="D5" s="45"/>
      <c r="E5" s="45"/>
      <c r="F5" s="45"/>
    </row>
    <row r="6" spans="1:6" ht="14.45" customHeight="1">
      <c r="D6" s="2" t="s">
        <v>48</v>
      </c>
      <c r="F6" s="2" t="s">
        <v>9</v>
      </c>
    </row>
    <row r="7" spans="1:6" ht="14.45" customHeight="1">
      <c r="A7" s="46" t="s">
        <v>44</v>
      </c>
      <c r="B7" s="46"/>
      <c r="D7" s="4" t="s">
        <v>24</v>
      </c>
      <c r="F7" s="4" t="s">
        <v>24</v>
      </c>
    </row>
    <row r="8" spans="1:6" ht="21.75" customHeight="1">
      <c r="A8" s="51" t="s">
        <v>44</v>
      </c>
      <c r="B8" s="51"/>
      <c r="D8" s="21">
        <v>0</v>
      </c>
      <c r="E8" s="14"/>
      <c r="F8" s="21">
        <v>0</v>
      </c>
    </row>
    <row r="9" spans="1:6" ht="21.75" customHeight="1">
      <c r="A9" s="53" t="s">
        <v>66</v>
      </c>
      <c r="B9" s="53"/>
      <c r="D9" s="27">
        <v>0</v>
      </c>
      <c r="E9" s="14"/>
      <c r="F9" s="27">
        <v>0</v>
      </c>
    </row>
    <row r="10" spans="1:6" ht="21.75" customHeight="1">
      <c r="A10" s="52" t="s">
        <v>67</v>
      </c>
      <c r="B10" s="52"/>
      <c r="D10" s="23">
        <v>20450262188</v>
      </c>
      <c r="E10" s="14"/>
      <c r="F10" s="23">
        <v>85524573497</v>
      </c>
    </row>
    <row r="11" spans="1:6" ht="21.75" customHeight="1">
      <c r="A11" s="50" t="s">
        <v>20</v>
      </c>
      <c r="B11" s="50"/>
      <c r="D11" s="19">
        <v>20450262188</v>
      </c>
      <c r="E11" s="14"/>
      <c r="F11" s="19">
        <v>85524573497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workbookViewId="0">
      <selection activeCell="K17" sqref="K17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/>
    <row r="5" spans="1:13" ht="14.45" customHeight="1">
      <c r="A5" s="45" t="s">
        <v>71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4.45" customHeight="1">
      <c r="A6" s="46" t="s">
        <v>32</v>
      </c>
      <c r="C6" s="46" t="s">
        <v>48</v>
      </c>
      <c r="D6" s="46"/>
      <c r="E6" s="46"/>
      <c r="F6" s="46"/>
      <c r="G6" s="46"/>
      <c r="I6" s="46" t="s">
        <v>49</v>
      </c>
      <c r="J6" s="46"/>
      <c r="K6" s="46"/>
      <c r="L6" s="46"/>
      <c r="M6" s="46"/>
    </row>
    <row r="7" spans="1:13" ht="29.1" customHeight="1">
      <c r="A7" s="46"/>
      <c r="C7" s="13" t="s">
        <v>69</v>
      </c>
      <c r="D7" s="3"/>
      <c r="E7" s="13" t="s">
        <v>68</v>
      </c>
      <c r="F7" s="3"/>
      <c r="G7" s="13" t="s">
        <v>70</v>
      </c>
      <c r="I7" s="13" t="s">
        <v>69</v>
      </c>
      <c r="J7" s="3"/>
      <c r="K7" s="13" t="s">
        <v>68</v>
      </c>
      <c r="L7" s="3"/>
      <c r="M7" s="13" t="s">
        <v>70</v>
      </c>
    </row>
    <row r="8" spans="1:13" ht="21.75" customHeight="1">
      <c r="A8" s="9" t="s">
        <v>27</v>
      </c>
      <c r="C8" s="21">
        <v>117562831</v>
      </c>
      <c r="D8" s="14"/>
      <c r="E8" s="21">
        <v>0</v>
      </c>
      <c r="F8" s="14"/>
      <c r="G8" s="21">
        <v>117562831</v>
      </c>
      <c r="H8" s="14"/>
      <c r="I8" s="21">
        <v>144383896</v>
      </c>
      <c r="J8" s="14"/>
      <c r="K8" s="21">
        <v>0</v>
      </c>
      <c r="L8" s="14"/>
      <c r="M8" s="21">
        <v>144383896</v>
      </c>
    </row>
    <row r="9" spans="1:13" ht="21.75" customHeight="1">
      <c r="A9" s="12" t="s">
        <v>28</v>
      </c>
      <c r="C9" s="27">
        <v>206030</v>
      </c>
      <c r="D9" s="14"/>
      <c r="E9" s="27">
        <v>0</v>
      </c>
      <c r="F9" s="14"/>
      <c r="G9" s="27">
        <v>206030</v>
      </c>
      <c r="H9" s="14"/>
      <c r="I9" s="27">
        <v>803429</v>
      </c>
      <c r="J9" s="14"/>
      <c r="K9" s="27">
        <v>0</v>
      </c>
      <c r="L9" s="14"/>
      <c r="M9" s="27">
        <v>803429</v>
      </c>
    </row>
    <row r="10" spans="1:13" ht="21.75" customHeight="1">
      <c r="A10" s="12" t="s">
        <v>60</v>
      </c>
      <c r="C10" s="27">
        <v>0</v>
      </c>
      <c r="D10" s="14"/>
      <c r="E10" s="27">
        <v>0</v>
      </c>
      <c r="F10" s="14"/>
      <c r="G10" s="27">
        <v>0</v>
      </c>
      <c r="H10" s="14"/>
      <c r="I10" s="27">
        <v>213451</v>
      </c>
      <c r="J10" s="14"/>
      <c r="K10" s="27">
        <v>0</v>
      </c>
      <c r="L10" s="14"/>
      <c r="M10" s="27">
        <v>213451</v>
      </c>
    </row>
    <row r="11" spans="1:13" ht="21.75" customHeight="1">
      <c r="A11" s="12" t="s">
        <v>61</v>
      </c>
      <c r="C11" s="27">
        <v>0</v>
      </c>
      <c r="D11" s="14"/>
      <c r="E11" s="27">
        <v>0</v>
      </c>
      <c r="F11" s="14"/>
      <c r="G11" s="27">
        <v>0</v>
      </c>
      <c r="H11" s="14"/>
      <c r="I11" s="27">
        <v>386608</v>
      </c>
      <c r="J11" s="14"/>
      <c r="K11" s="27">
        <v>0</v>
      </c>
      <c r="L11" s="14"/>
      <c r="M11" s="27">
        <v>386608</v>
      </c>
    </row>
    <row r="12" spans="1:13" ht="21.75" customHeight="1">
      <c r="A12" s="12" t="s">
        <v>62</v>
      </c>
      <c r="C12" s="27">
        <v>0</v>
      </c>
      <c r="D12" s="14"/>
      <c r="E12" s="27">
        <v>0</v>
      </c>
      <c r="F12" s="14"/>
      <c r="G12" s="27">
        <v>0</v>
      </c>
      <c r="H12" s="14"/>
      <c r="I12" s="27">
        <v>539812</v>
      </c>
      <c r="J12" s="14"/>
      <c r="K12" s="27">
        <v>0</v>
      </c>
      <c r="L12" s="14"/>
      <c r="M12" s="27">
        <v>539812</v>
      </c>
    </row>
    <row r="13" spans="1:13" ht="21.75" customHeight="1">
      <c r="A13" s="12" t="s">
        <v>63</v>
      </c>
      <c r="C13" s="27">
        <v>0</v>
      </c>
      <c r="D13" s="14"/>
      <c r="E13" s="27">
        <v>0</v>
      </c>
      <c r="F13" s="14"/>
      <c r="G13" s="27">
        <v>0</v>
      </c>
      <c r="H13" s="14"/>
      <c r="I13" s="27">
        <v>236194</v>
      </c>
      <c r="J13" s="14"/>
      <c r="K13" s="27">
        <v>0</v>
      </c>
      <c r="L13" s="14"/>
      <c r="M13" s="27">
        <v>236194</v>
      </c>
    </row>
    <row r="14" spans="1:13" ht="21.75" customHeight="1">
      <c r="A14" s="10" t="s">
        <v>64</v>
      </c>
      <c r="C14" s="23">
        <v>218159360</v>
      </c>
      <c r="D14" s="14"/>
      <c r="E14" s="23">
        <v>0</v>
      </c>
      <c r="F14" s="14"/>
      <c r="G14" s="23">
        <v>218159360</v>
      </c>
      <c r="H14" s="14"/>
      <c r="I14" s="23">
        <v>24395724296</v>
      </c>
      <c r="J14" s="14"/>
      <c r="K14" s="23">
        <v>294434722</v>
      </c>
      <c r="L14" s="14"/>
      <c r="M14" s="23">
        <v>24101289574</v>
      </c>
    </row>
    <row r="15" spans="1:13" ht="21.75" customHeight="1">
      <c r="A15" s="7" t="s">
        <v>20</v>
      </c>
      <c r="C15" s="19">
        <v>335928221</v>
      </c>
      <c r="D15" s="14"/>
      <c r="E15" s="19">
        <v>0</v>
      </c>
      <c r="F15" s="14"/>
      <c r="G15" s="19">
        <v>335928221</v>
      </c>
      <c r="H15" s="14"/>
      <c r="I15" s="19">
        <v>24542287686</v>
      </c>
      <c r="J15" s="14"/>
      <c r="K15" s="19">
        <v>294434722</v>
      </c>
      <c r="L15" s="14"/>
      <c r="M15" s="19">
        <v>24247852964</v>
      </c>
    </row>
    <row r="16" spans="1:13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1:11">
      <c r="K17" s="3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8"/>
  <sheetViews>
    <sheetView rightToLeft="1" workbookViewId="0">
      <selection activeCell="Q13" sqref="Q13:Q19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20.140625" bestFit="1" customWidth="1"/>
    <col min="14" max="14" width="1.28515625" customWidth="1"/>
    <col min="15" max="15" width="19" bestFit="1" customWidth="1"/>
    <col min="16" max="16" width="1.28515625" customWidth="1"/>
    <col min="17" max="17" width="20.85546875" customWidth="1"/>
    <col min="18" max="18" width="1.28515625" customWidth="1"/>
    <col min="19" max="19" width="0.28515625" customWidth="1"/>
  </cols>
  <sheetData>
    <row r="1" spans="1:18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1.75" customHeight="1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/>
    <row r="5" spans="1:18" ht="14.45" customHeight="1">
      <c r="A5" s="45" t="s">
        <v>72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14.45" customHeight="1">
      <c r="A6" s="46" t="s">
        <v>32</v>
      </c>
      <c r="C6" s="46" t="s">
        <v>48</v>
      </c>
      <c r="D6" s="46"/>
      <c r="E6" s="46"/>
      <c r="F6" s="46"/>
      <c r="G6" s="46"/>
      <c r="H6" s="46"/>
      <c r="I6" s="46"/>
      <c r="K6" s="46" t="s">
        <v>49</v>
      </c>
      <c r="L6" s="46"/>
      <c r="M6" s="46"/>
      <c r="N6" s="46"/>
      <c r="O6" s="46"/>
      <c r="P6" s="46"/>
      <c r="Q6" s="46"/>
      <c r="R6" s="46"/>
    </row>
    <row r="7" spans="1:18" ht="37.5" customHeight="1">
      <c r="A7" s="46"/>
      <c r="C7" s="13" t="s">
        <v>13</v>
      </c>
      <c r="D7" s="3"/>
      <c r="E7" s="13" t="s">
        <v>73</v>
      </c>
      <c r="F7" s="3"/>
      <c r="G7" s="13" t="s">
        <v>74</v>
      </c>
      <c r="H7" s="3"/>
      <c r="I7" s="13" t="s">
        <v>75</v>
      </c>
      <c r="K7" s="13" t="s">
        <v>13</v>
      </c>
      <c r="L7" s="3"/>
      <c r="M7" s="13" t="s">
        <v>73</v>
      </c>
      <c r="N7" s="3"/>
      <c r="O7" s="13" t="s">
        <v>74</v>
      </c>
      <c r="P7" s="3"/>
      <c r="Q7" s="57" t="s">
        <v>75</v>
      </c>
      <c r="R7" s="57"/>
    </row>
    <row r="8" spans="1:18" ht="21.75" customHeight="1">
      <c r="A8" s="9" t="s">
        <v>19</v>
      </c>
      <c r="C8" s="6">
        <v>0</v>
      </c>
      <c r="E8" s="6">
        <v>0</v>
      </c>
      <c r="G8" s="6">
        <v>0</v>
      </c>
      <c r="I8" s="6">
        <v>0</v>
      </c>
      <c r="K8" s="21">
        <v>2177562</v>
      </c>
      <c r="L8" s="14"/>
      <c r="M8" s="21">
        <v>47438281978873</v>
      </c>
      <c r="N8" s="14"/>
      <c r="O8" s="21">
        <v>22712540877429</v>
      </c>
      <c r="P8" s="14"/>
      <c r="Q8" s="49">
        <v>24725741101444</v>
      </c>
      <c r="R8" s="49"/>
    </row>
    <row r="9" spans="1:18" ht="21.75" customHeight="1">
      <c r="A9" s="10" t="s">
        <v>54</v>
      </c>
      <c r="C9" s="11">
        <v>0</v>
      </c>
      <c r="E9" s="11">
        <v>0</v>
      </c>
      <c r="G9" s="11">
        <v>0</v>
      </c>
      <c r="I9" s="11">
        <v>0</v>
      </c>
      <c r="K9" s="23">
        <v>10526488</v>
      </c>
      <c r="L9" s="14"/>
      <c r="M9" s="23">
        <v>68002615794068</v>
      </c>
      <c r="N9" s="14"/>
      <c r="O9" s="23">
        <v>68002615794340</v>
      </c>
      <c r="P9" s="14"/>
      <c r="Q9" s="54">
        <v>0</v>
      </c>
      <c r="R9" s="54"/>
    </row>
    <row r="10" spans="1:18" ht="21.75" customHeight="1">
      <c r="A10" s="7" t="s">
        <v>20</v>
      </c>
      <c r="C10" s="8">
        <v>0</v>
      </c>
      <c r="E10" s="8">
        <v>0</v>
      </c>
      <c r="G10" s="8">
        <v>0</v>
      </c>
      <c r="I10" s="8">
        <v>0</v>
      </c>
      <c r="K10" s="19">
        <v>12704050</v>
      </c>
      <c r="L10" s="14"/>
      <c r="M10" s="19">
        <v>115440897772941</v>
      </c>
      <c r="N10" s="14"/>
      <c r="O10" s="19">
        <v>90715156671769</v>
      </c>
      <c r="P10" s="14"/>
      <c r="Q10" s="56">
        <f>SUM(Q8:R9)</f>
        <v>24725741101444</v>
      </c>
      <c r="R10" s="56"/>
    </row>
    <row r="13" spans="1:18">
      <c r="Q13" s="32"/>
    </row>
    <row r="14" spans="1:18">
      <c r="Q14" s="32"/>
    </row>
    <row r="16" spans="1:18">
      <c r="Q16" s="32"/>
    </row>
    <row r="18" spans="17:17">
      <c r="Q18" s="32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7"/>
  <sheetViews>
    <sheetView rightToLeft="1" tabSelected="1" workbookViewId="0">
      <selection activeCell="M24" sqref="M24"/>
    </sheetView>
  </sheetViews>
  <sheetFormatPr defaultRowHeight="12.75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9.85546875" bestFit="1" customWidth="1"/>
    <col min="6" max="6" width="1.28515625" customWidth="1"/>
    <col min="7" max="7" width="19.85546875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19.85546875" bestFit="1" customWidth="1"/>
    <col min="14" max="14" width="1.28515625" customWidth="1"/>
    <col min="15" max="15" width="19.5703125" bestFit="1" customWidth="1"/>
    <col min="16" max="16" width="1.28515625" customWidth="1"/>
    <col min="17" max="17" width="29.28515625" customWidth="1"/>
    <col min="18" max="18" width="1.28515625" customWidth="1"/>
    <col min="19" max="19" width="0.28515625" customWidth="1"/>
  </cols>
  <sheetData>
    <row r="1" spans="1:18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1.75" customHeight="1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/>
    <row r="5" spans="1:18" ht="14.45" customHeight="1">
      <c r="A5" s="45" t="s">
        <v>76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14.45" customHeight="1">
      <c r="A6" s="46" t="s">
        <v>32</v>
      </c>
      <c r="C6" s="46" t="s">
        <v>48</v>
      </c>
      <c r="D6" s="46"/>
      <c r="E6" s="46"/>
      <c r="F6" s="46"/>
      <c r="G6" s="46"/>
      <c r="H6" s="46"/>
      <c r="I6" s="46"/>
      <c r="K6" s="46" t="s">
        <v>49</v>
      </c>
      <c r="L6" s="46"/>
      <c r="M6" s="46"/>
      <c r="N6" s="46"/>
      <c r="O6" s="46"/>
      <c r="P6" s="46"/>
      <c r="Q6" s="46"/>
      <c r="R6" s="46"/>
    </row>
    <row r="7" spans="1:18" ht="39.75" customHeight="1">
      <c r="A7" s="46"/>
      <c r="C7" s="13" t="s">
        <v>13</v>
      </c>
      <c r="D7" s="3"/>
      <c r="E7" s="13" t="s">
        <v>15</v>
      </c>
      <c r="F7" s="3"/>
      <c r="G7" s="13" t="s">
        <v>74</v>
      </c>
      <c r="H7" s="3"/>
      <c r="I7" s="13" t="s">
        <v>77</v>
      </c>
      <c r="K7" s="13" t="s">
        <v>13</v>
      </c>
      <c r="L7" s="3"/>
      <c r="M7" s="13" t="s">
        <v>15</v>
      </c>
      <c r="N7" s="3"/>
      <c r="O7" s="13" t="s">
        <v>74</v>
      </c>
      <c r="P7" s="3"/>
      <c r="Q7" s="57" t="s">
        <v>77</v>
      </c>
      <c r="R7" s="57"/>
    </row>
    <row r="8" spans="1:18" ht="21.75" customHeight="1">
      <c r="A8" s="5" t="s">
        <v>19</v>
      </c>
      <c r="C8" s="17">
        <v>13507253</v>
      </c>
      <c r="D8" s="14"/>
      <c r="E8" s="17">
        <v>344013226425963</v>
      </c>
      <c r="F8" s="14"/>
      <c r="G8" s="17">
        <v>310434245165956</v>
      </c>
      <c r="H8" s="14"/>
      <c r="I8" s="17">
        <v>33578981260007</v>
      </c>
      <c r="J8" s="14"/>
      <c r="K8" s="17">
        <v>13507253</v>
      </c>
      <c r="L8" s="14"/>
      <c r="M8" s="17">
        <v>344013226425963</v>
      </c>
      <c r="N8" s="14"/>
      <c r="O8" s="17">
        <v>163658646532074</v>
      </c>
      <c r="P8" s="14"/>
      <c r="Q8" s="58">
        <v>180354579893889</v>
      </c>
      <c r="R8" s="58"/>
    </row>
    <row r="9" spans="1:18" ht="21.75" customHeight="1">
      <c r="A9" s="7" t="s">
        <v>20</v>
      </c>
      <c r="C9" s="19">
        <v>13507253</v>
      </c>
      <c r="D9" s="14"/>
      <c r="E9" s="19">
        <v>344013226425963</v>
      </c>
      <c r="F9" s="14"/>
      <c r="G9" s="19">
        <v>310434245165956</v>
      </c>
      <c r="H9" s="14"/>
      <c r="I9" s="19">
        <v>33578981260007</v>
      </c>
      <c r="J9" s="14"/>
      <c r="K9" s="19">
        <v>13507253</v>
      </c>
      <c r="L9" s="14"/>
      <c r="M9" s="19">
        <v>344013226425963</v>
      </c>
      <c r="N9" s="14"/>
      <c r="O9" s="19">
        <v>163658646532074</v>
      </c>
      <c r="P9" s="14"/>
      <c r="Q9" s="56">
        <v>180354579893889</v>
      </c>
      <c r="R9" s="56"/>
    </row>
    <row r="11" spans="1:18">
      <c r="O11" s="38"/>
      <c r="Q11" s="32"/>
    </row>
    <row r="12" spans="1:18">
      <c r="O12" s="36"/>
      <c r="Q12" s="32"/>
    </row>
    <row r="13" spans="1:18">
      <c r="I13" s="32"/>
      <c r="O13" s="36"/>
    </row>
    <row r="14" spans="1:18" ht="18.75">
      <c r="O14" s="34"/>
    </row>
    <row r="15" spans="1:18">
      <c r="O15" s="36"/>
      <c r="Q15" s="32"/>
    </row>
    <row r="16" spans="1:18">
      <c r="O16" s="36"/>
    </row>
    <row r="17" spans="15:15">
      <c r="O17" s="36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Ehsan aghamohammadi</cp:lastModifiedBy>
  <dcterms:created xsi:type="dcterms:W3CDTF">2026-05-25T10:54:20Z</dcterms:created>
  <dcterms:modified xsi:type="dcterms:W3CDTF">2026-05-26T05:24:54Z</dcterms:modified>
</cp:coreProperties>
</file>