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 زرین کاردان\گزارش افشا پرتفو\1405\"/>
    </mc:Choice>
  </mc:AlternateContent>
  <xr:revisionPtr revIDLastSave="0" documentId="13_ncr:1_{B8360FEB-FBA4-40F8-812A-1A6A1281B4D6}" xr6:coauthVersionLast="47" xr6:coauthVersionMax="47" xr10:uidLastSave="{00000000-0000-0000-0000-000000000000}"/>
  <bookViews>
    <workbookView xWindow="-120" yWindow="-120" windowWidth="29040" windowHeight="15840" tabRatio="1000" activeTab="4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سود سپرده بانکی" sheetId="18" r:id="rId7"/>
    <sheet name="درآمد ناشی از فروش" sheetId="19" r:id="rId8"/>
    <sheet name="درآمد ناشی از تغییر قیمت اوراق" sheetId="21" r:id="rId9"/>
  </sheets>
  <definedNames>
    <definedName name="_xlnm.Print_Area" localSheetId="2">درآمد!$A$1:$K$11</definedName>
    <definedName name="_xlnm.Print_Area" localSheetId="4">'درآمد سپرده بانکی'!$A$1:$F$13</definedName>
    <definedName name="_xlnm.Print_Area" localSheetId="3">'درآمد سرمایه گذاری در سهام'!$A$1:$X$9</definedName>
    <definedName name="_xlnm.Print_Area" localSheetId="8">'درآمد ناشی از تغییر قیمت اوراق'!$A$1:$Q$9</definedName>
    <definedName name="_xlnm.Print_Area" localSheetId="7">'درآمد ناشی از فروش'!$A$1:$Q$9</definedName>
    <definedName name="_xlnm.Print_Area" localSheetId="5">'سایر درآمدها'!$A$1:$G$8</definedName>
    <definedName name="_xlnm.Print_Area" localSheetId="1">سپرده!$A$1:$M$10</definedName>
    <definedName name="_xlnm.Print_Area" localSheetId="6">'سود سپرده بانکی'!$A$1:$N$13</definedName>
    <definedName name="_xlnm.Print_Area" localSheetId="0">سهام!$A$1:$AC$10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8" l="1"/>
  <c r="H11" i="8"/>
  <c r="F10" i="8"/>
  <c r="U9" i="9"/>
  <c r="S9" i="9"/>
  <c r="Q9" i="9"/>
  <c r="I9" i="19"/>
  <c r="K9" i="19"/>
  <c r="M9" i="19"/>
  <c r="O9" i="19"/>
  <c r="Q9" i="19"/>
  <c r="M9" i="18"/>
  <c r="I9" i="18"/>
  <c r="F9" i="13"/>
</calcChain>
</file>

<file path=xl/sharedStrings.xml><?xml version="1.0" encoding="utf-8"?>
<sst xmlns="http://schemas.openxmlformats.org/spreadsheetml/2006/main" count="162" uniqueCount="74">
  <si>
    <t>صندوق سرمایه گذاری سیمای کاردان</t>
  </si>
  <si>
    <t>صورت وضعیت پرتفوی</t>
  </si>
  <si>
    <t>برای ماه منتهی به 1405/01/31</t>
  </si>
  <si>
    <t>-1</t>
  </si>
  <si>
    <t>سرمایه گذاری ها</t>
  </si>
  <si>
    <t>-1-1</t>
  </si>
  <si>
    <t>سرمایه گذاری در سهام و حق تقدم سهام</t>
  </si>
  <si>
    <t>1404/12/29</t>
  </si>
  <si>
    <t>تغییرات طی دوره</t>
  </si>
  <si>
    <t>1405/01/31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</si>
  <si>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</si>
  <si>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</si>
  <si>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</si>
  <si>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</si>
  <si>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</si>
  <si>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</si>
  <si>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</si>
  <si>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</si>
  <si>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</si>
  <si>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شمش طلا GoldBar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</si>
  <si>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</si>
  <si>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</si>
  <si>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</si>
  <si>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</si>
  <si>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</si>
  <si>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</si>
  <si>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</si>
  <si>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0.01%</t>
  </si>
  <si>
    <t>0.00%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</si>
  <si>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</si>
  <si>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</si>
  <si>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</si>
  <si>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</si>
  <si>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</si>
  <si>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</si>
  <si>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</si>
  <si>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</si>
  <si>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</si>
  <si>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</si>
  <si>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</si>
  <si>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</si>
  <si>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</si>
  <si>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</si>
  <si>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</si>
  <si>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</si>
  <si>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</si>
  <si>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</si>
  <si>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</si>
  <si>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</si>
  <si>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</si>
  <si>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</si>
  <si>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</si>
  <si>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</si>
  <si>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</si>
  <si>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سپرده کوتاه مدت موسسه اعتباری ملل شیراز جنوبی</t>
  </si>
  <si>
    <t>-5-2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</si>
  <si>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</si>
  <si>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</si>
  <si>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</si>
  <si>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</si>
  <si>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</si>
  <si>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</si>
  <si>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</si>
  <si>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</si>
  <si>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</si>
  <si>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</si>
  <si>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</si>
  <si>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سپرده کوتاه مدت بانک تجارت </t>
  </si>
  <si>
    <t xml:space="preserve">سپرده کوتاه مدت بانک سامان </t>
  </si>
  <si>
    <t>سپرده کوتاه مدت بانک تجارت</t>
  </si>
  <si>
    <t xml:space="preserve">سپرده کوتاه مدت بانک اقتصاد نوین </t>
  </si>
  <si>
    <t xml:space="preserve">سپرده کوتاه مدت بانک خاورمیانه </t>
  </si>
  <si>
    <t>سپرده کوتاه مدت بانک تجارت مطهری</t>
  </si>
  <si>
    <t xml:space="preserve">سپرده کوتاه مدت موسسه اعتباری ملل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</si>
</sst>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0" fontId="0" fillId="0" borderId="5" xfId="0" applyBorder="1" applyAlignment="1">
      <alignment horizontal="left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right" vertical="top"/>
    </xf>
    <xf numFmtId="4" fontId="4" fillId="0" borderId="6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"/>
  <sheetViews>
    <sheetView rightToLeft="1" view="pageBreakPreview" zoomScaleNormal="100" zoomScaleSheetLayoutView="100" workbookViewId="0">
      <selection activeCell="W21" sqref="W21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0.85546875" bestFit="1" customWidth="1"/>
    <col min="7" max="7" width="1.28515625" customWidth="1"/>
    <col min="8" max="8" width="18.85546875" bestFit="1" customWidth="1"/>
    <col min="9" max="9" width="1.28515625" customWidth="1"/>
    <col min="10" max="10" width="19.85546875" bestFit="1" customWidth="1"/>
    <col min="11" max="11" width="1.28515625" customWidth="1"/>
    <col min="12" max="12" width="7.140625" bestFit="1" customWidth="1"/>
    <col min="13" max="13" width="1.28515625" customWidth="1"/>
    <col min="14" max="14" width="16" bestFit="1" customWidth="1"/>
    <col min="15" max="15" width="1.28515625" customWidth="1"/>
    <col min="16" max="16" width="8" bestFit="1" customWidth="1"/>
    <col min="17" max="17" width="1.28515625" customWidth="1"/>
    <col min="18" max="18" width="16.140625" bestFit="1" customWidth="1"/>
    <col min="19" max="19" width="1.28515625" customWidth="1"/>
    <col min="20" max="20" width="11" bestFit="1" customWidth="1"/>
    <col min="21" max="21" width="1.28515625" customWidth="1"/>
    <col min="22" max="22" width="16.140625" bestFit="1" customWidth="1"/>
    <col min="23" max="23" width="1.28515625" customWidth="1"/>
    <col min="24" max="24" width="19.85546875" bestFit="1" customWidth="1"/>
    <col min="25" max="25" width="1.28515625" customWidth="1"/>
    <col min="26" max="26" width="20.14062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5.5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ht="25.5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25.5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 ht="24" x14ac:dyDescent="0.2">
      <c r="A4" s="1" t="s">
        <v>3</v>
      </c>
      <c r="B4" s="30" t="s">
        <v>4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ht="24" x14ac:dyDescent="0.2">
      <c r="A5" s="30" t="s">
        <v>5</v>
      </c>
      <c r="B5" s="30"/>
      <c r="C5" s="30" t="s">
        <v>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ht="21" x14ac:dyDescent="0.2">
      <c r="F6" s="24" t="s">
        <v>7</v>
      </c>
      <c r="G6" s="24"/>
      <c r="H6" s="24"/>
      <c r="I6" s="24"/>
      <c r="J6" s="24"/>
      <c r="L6" s="24" t="s">
        <v>8</v>
      </c>
      <c r="M6" s="24"/>
      <c r="N6" s="24"/>
      <c r="O6" s="24"/>
      <c r="P6" s="24"/>
      <c r="Q6" s="24"/>
      <c r="R6" s="24"/>
      <c r="T6" s="24" t="s">
        <v>9</v>
      </c>
      <c r="U6" s="24"/>
      <c r="V6" s="24"/>
      <c r="W6" s="24"/>
      <c r="X6" s="24"/>
      <c r="Y6" s="24"/>
      <c r="Z6" s="24"/>
      <c r="AA6" s="24"/>
      <c r="AB6" s="24"/>
    </row>
    <row r="7" spans="1:28" ht="21" x14ac:dyDescent="0.2">
      <c r="F7" s="3"/>
      <c r="G7" s="3"/>
      <c r="H7" s="3"/>
      <c r="I7" s="3"/>
      <c r="J7" s="3"/>
      <c r="L7" s="28" t="s">
        <v>10</v>
      </c>
      <c r="M7" s="28"/>
      <c r="N7" s="28"/>
      <c r="O7" s="3"/>
      <c r="P7" s="28" t="s">
        <v>11</v>
      </c>
      <c r="Q7" s="28"/>
      <c r="R7" s="28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24" t="s">
        <v>12</v>
      </c>
      <c r="B8" s="24"/>
      <c r="C8" s="24"/>
      <c r="E8" s="24" t="s">
        <v>13</v>
      </c>
      <c r="F8" s="24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8.75" x14ac:dyDescent="0.2">
      <c r="A9" s="25" t="s">
        <v>19</v>
      </c>
      <c r="B9" s="25"/>
      <c r="C9" s="25"/>
      <c r="D9" s="6"/>
      <c r="E9" s="26">
        <v>12205763</v>
      </c>
      <c r="F9" s="26"/>
      <c r="H9" s="8">
        <v>99890251014960</v>
      </c>
      <c r="J9" s="8">
        <v>301610654252409</v>
      </c>
      <c r="L9" s="21">
        <v>42141</v>
      </c>
      <c r="N9" s="8">
        <v>999986012530</v>
      </c>
      <c r="P9" s="21">
        <v>-34892</v>
      </c>
      <c r="R9" s="8">
        <v>809531183839</v>
      </c>
      <c r="T9" s="21">
        <v>12213012</v>
      </c>
      <c r="V9" s="7">
        <v>22637970</v>
      </c>
      <c r="X9" s="8">
        <v>100604685797447</v>
      </c>
      <c r="Z9" s="8">
        <v>275814252547402</v>
      </c>
      <c r="AB9" s="9">
        <v>99.98</v>
      </c>
    </row>
    <row r="10" spans="1:28" ht="21" x14ac:dyDescent="0.2">
      <c r="A10" s="27" t="s">
        <v>20</v>
      </c>
      <c r="B10" s="27"/>
      <c r="C10" s="27"/>
      <c r="D10" s="27"/>
      <c r="F10" s="23"/>
      <c r="H10" s="11">
        <v>99890251014960</v>
      </c>
      <c r="J10" s="11">
        <v>301610654252409</v>
      </c>
      <c r="L10" s="23"/>
      <c r="N10" s="11">
        <v>999986012530</v>
      </c>
      <c r="P10" s="23"/>
      <c r="R10" s="11">
        <v>809531183839</v>
      </c>
      <c r="T10" s="23"/>
      <c r="V10" s="23"/>
      <c r="X10" s="11">
        <v>100604685797447</v>
      </c>
      <c r="Z10" s="11">
        <v>275814252547402</v>
      </c>
      <c r="AB10" s="12">
        <v>99.98</v>
      </c>
    </row>
    <row r="11" spans="1:28" x14ac:dyDescent="0.2">
      <c r="Z11" s="22"/>
    </row>
  </sheetData>
  <mergeCells count="1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D10"/>
  </mergeCells>
  <pageMargins left="0.39" right="0.39" top="0.39" bottom="0.39" header="0" footer="0"/>
  <pageSetup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view="pageBreakPreview" zoomScale="115" zoomScaleNormal="100" zoomScaleSheetLayoutView="115" workbookViewId="0">
      <selection activeCell="L21" sqref="L21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4.85546875" bestFit="1" customWidth="1"/>
    <col min="5" max="5" width="1.28515625" customWidth="1"/>
    <col min="6" max="6" width="17.42578125" bestFit="1" customWidth="1"/>
    <col min="7" max="7" width="1.28515625" customWidth="1"/>
    <col min="8" max="8" width="17.85546875" bestFit="1" customWidth="1"/>
    <col min="9" max="9" width="1.28515625" customWidth="1"/>
    <col min="10" max="10" width="14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5.5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5.5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5.5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5" spans="1:12" ht="24" x14ac:dyDescent="0.2">
      <c r="A5" s="1" t="s">
        <v>21</v>
      </c>
      <c r="B5" s="30" t="s">
        <v>22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21" x14ac:dyDescent="0.2">
      <c r="D6" s="2" t="s">
        <v>7</v>
      </c>
      <c r="F6" s="24" t="s">
        <v>8</v>
      </c>
      <c r="G6" s="24"/>
      <c r="H6" s="24"/>
      <c r="J6" s="2" t="s">
        <v>9</v>
      </c>
    </row>
    <row r="7" spans="1:12" ht="21" x14ac:dyDescent="0.2">
      <c r="A7" s="24" t="s">
        <v>23</v>
      </c>
      <c r="B7" s="24"/>
      <c r="D7" s="2" t="s">
        <v>24</v>
      </c>
      <c r="F7" s="2" t="s">
        <v>25</v>
      </c>
      <c r="H7" s="2" t="s">
        <v>26</v>
      </c>
      <c r="J7" s="2" t="s">
        <v>24</v>
      </c>
      <c r="L7" s="2" t="s">
        <v>18</v>
      </c>
    </row>
    <row r="8" spans="1:12" ht="18.75" x14ac:dyDescent="0.2">
      <c r="A8" s="31" t="s">
        <v>67</v>
      </c>
      <c r="B8" s="31"/>
      <c r="D8" s="7">
        <v>13688735836</v>
      </c>
      <c r="F8" s="7">
        <v>3366601922028</v>
      </c>
      <c r="H8" s="7">
        <v>3351118440303</v>
      </c>
      <c r="J8" s="7">
        <v>29221364289</v>
      </c>
      <c r="L8" s="14" t="s">
        <v>27</v>
      </c>
    </row>
    <row r="9" spans="1:12" ht="18.75" x14ac:dyDescent="0.2">
      <c r="A9" s="32" t="s">
        <v>68</v>
      </c>
      <c r="B9" s="32"/>
      <c r="D9" s="16">
        <v>48953050</v>
      </c>
      <c r="F9" s="16">
        <v>193678</v>
      </c>
      <c r="H9" s="16">
        <v>0</v>
      </c>
      <c r="J9" s="16">
        <v>49146728</v>
      </c>
      <c r="L9" s="17" t="s">
        <v>28</v>
      </c>
    </row>
    <row r="10" spans="1:12" ht="21" x14ac:dyDescent="0.2">
      <c r="A10" s="27" t="s">
        <v>20</v>
      </c>
      <c r="B10" s="27"/>
      <c r="D10" s="11">
        <v>13737688886</v>
      </c>
      <c r="F10" s="11">
        <v>3366602115706</v>
      </c>
      <c r="H10" s="11">
        <v>3351118440303</v>
      </c>
      <c r="J10" s="11">
        <v>29221364289</v>
      </c>
      <c r="L10" s="12">
        <v>0</v>
      </c>
    </row>
    <row r="12" spans="1:12" x14ac:dyDescent="0.2">
      <c r="H12" s="22"/>
      <c r="J12" s="22"/>
    </row>
    <row r="13" spans="1:12" x14ac:dyDescent="0.2">
      <c r="D13" s="22"/>
    </row>
  </sheetData>
  <mergeCells count="9">
    <mergeCell ref="A7:B7"/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1"/>
  <sheetViews>
    <sheetView rightToLeft="1" view="pageBreakPreview" zoomScale="115" zoomScaleNormal="100" zoomScaleSheetLayoutView="115" workbookViewId="0">
      <selection activeCell="L5" sqref="L5:L12"/>
    </sheetView>
  </sheetViews>
  <sheetFormatPr defaultRowHeight="12.75" x14ac:dyDescent="0.2"/>
  <cols>
    <col min="1" max="1" width="3.85546875" bestFit="1" customWidth="1"/>
    <col min="2" max="2" width="44.140625" customWidth="1"/>
    <col min="3" max="3" width="1.28515625" customWidth="1"/>
    <col min="4" max="4" width="8.28515625" bestFit="1" customWidth="1"/>
    <col min="5" max="5" width="1.28515625" customWidth="1"/>
    <col min="6" max="6" width="19.7109375" bestFit="1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</cols>
  <sheetData>
    <row r="1" spans="1:12" ht="25.5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2" ht="25.5" x14ac:dyDescent="0.2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</row>
    <row r="3" spans="1:12" ht="25.5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5" spans="1:12" ht="24" x14ac:dyDescent="0.2">
      <c r="A5" s="1" t="s">
        <v>30</v>
      </c>
      <c r="B5" s="30" t="s">
        <v>31</v>
      </c>
      <c r="C5" s="30"/>
      <c r="D5" s="30"/>
      <c r="E5" s="30"/>
      <c r="F5" s="30"/>
      <c r="G5" s="30"/>
      <c r="H5" s="30"/>
      <c r="I5" s="30"/>
      <c r="J5" s="30"/>
    </row>
    <row r="7" spans="1:12" ht="21" x14ac:dyDescent="0.2">
      <c r="A7" s="24" t="s">
        <v>32</v>
      </c>
      <c r="B7" s="24"/>
      <c r="D7" s="2" t="s">
        <v>33</v>
      </c>
      <c r="F7" s="2" t="s">
        <v>24</v>
      </c>
      <c r="H7" s="2" t="s">
        <v>34</v>
      </c>
      <c r="J7" s="2" t="s">
        <v>35</v>
      </c>
    </row>
    <row r="8" spans="1:12" ht="18.75" x14ac:dyDescent="0.2">
      <c r="A8" s="31" t="s">
        <v>36</v>
      </c>
      <c r="B8" s="31"/>
      <c r="D8" s="13" t="s">
        <v>37</v>
      </c>
      <c r="F8" s="7">
        <v>-25986856533697</v>
      </c>
      <c r="H8" s="14">
        <v>1.0025199820834638</v>
      </c>
      <c r="J8" s="14">
        <v>-9.4198876994940783E-2</v>
      </c>
      <c r="L8" s="22"/>
    </row>
    <row r="9" spans="1:12" ht="18.75" x14ac:dyDescent="0.2">
      <c r="A9" s="32" t="s">
        <v>40</v>
      </c>
      <c r="B9" s="32"/>
      <c r="D9" s="15" t="s">
        <v>38</v>
      </c>
      <c r="F9" s="16">
        <v>247491788</v>
      </c>
      <c r="H9" s="17">
        <v>-9.5477289663655408E-6</v>
      </c>
      <c r="J9" s="17">
        <v>8.9712460854353645E-7</v>
      </c>
    </row>
    <row r="10" spans="1:12" ht="18.75" x14ac:dyDescent="0.2">
      <c r="A10" s="33" t="s">
        <v>41</v>
      </c>
      <c r="B10" s="33"/>
      <c r="D10" s="15" t="s">
        <v>39</v>
      </c>
      <c r="F10" s="18">
        <f>'سایر درآمدها'!D8</f>
        <v>949442299</v>
      </c>
      <c r="H10" s="19">
        <v>-3.6627549597948647E-5</v>
      </c>
      <c r="J10" s="19">
        <v>3.4416012656753292E-6</v>
      </c>
    </row>
    <row r="11" spans="1:12" ht="21" x14ac:dyDescent="0.2">
      <c r="A11" s="27" t="s">
        <v>20</v>
      </c>
      <c r="B11" s="27"/>
      <c r="D11" s="11"/>
      <c r="F11" s="11">
        <v>-25921534730600</v>
      </c>
      <c r="H11" s="12">
        <f>SUM(H8:H10)</f>
        <v>1.0024738068048995</v>
      </c>
      <c r="J11" s="12">
        <f>SUM(J8:J10)</f>
        <v>-9.4194538269066569E-2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0"/>
  <sheetViews>
    <sheetView rightToLeft="1" view="pageBreakPreview" zoomScale="115" zoomScaleNormal="100" zoomScaleSheetLayoutView="115" workbookViewId="0">
      <selection activeCell="F30" sqref="F30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9.7109375" bestFit="1" customWidth="1"/>
    <col min="7" max="7" width="1.28515625" customWidth="1"/>
    <col min="8" max="8" width="15.85546875" bestFit="1" customWidth="1"/>
    <col min="9" max="9" width="1.28515625" customWidth="1"/>
    <col min="10" max="10" width="19.4257812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9.85546875" bestFit="1" customWidth="1"/>
    <col min="18" max="18" width="1.28515625" customWidth="1"/>
    <col min="19" max="19" width="19" bestFit="1" customWidth="1"/>
    <col min="20" max="20" width="1.28515625" customWidth="1"/>
    <col min="21" max="21" width="20.1406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5.5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25.5" x14ac:dyDescent="0.2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5.5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5" spans="1:23" ht="24" x14ac:dyDescent="0.2">
      <c r="A5" s="1" t="s">
        <v>42</v>
      </c>
      <c r="B5" s="30" t="s">
        <v>43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ht="21" x14ac:dyDescent="0.2">
      <c r="D6" s="24" t="s">
        <v>44</v>
      </c>
      <c r="E6" s="24"/>
      <c r="F6" s="24"/>
      <c r="G6" s="24"/>
      <c r="H6" s="24"/>
      <c r="I6" s="24"/>
      <c r="J6" s="24"/>
      <c r="K6" s="24"/>
      <c r="L6" s="24"/>
      <c r="N6" s="24" t="s">
        <v>45</v>
      </c>
      <c r="O6" s="24"/>
      <c r="P6" s="24"/>
      <c r="Q6" s="24"/>
      <c r="R6" s="24"/>
      <c r="S6" s="24"/>
      <c r="T6" s="24"/>
      <c r="U6" s="24"/>
      <c r="V6" s="24"/>
      <c r="W6" s="24"/>
    </row>
    <row r="7" spans="1:23" ht="21" x14ac:dyDescent="0.2">
      <c r="A7" s="24" t="s">
        <v>46</v>
      </c>
      <c r="B7" s="24"/>
      <c r="D7" s="2" t="s">
        <v>47</v>
      </c>
      <c r="F7" s="2" t="s">
        <v>48</v>
      </c>
      <c r="H7" s="2" t="s">
        <v>49</v>
      </c>
      <c r="J7" s="4" t="s">
        <v>24</v>
      </c>
      <c r="K7" s="3"/>
      <c r="L7" s="4" t="s">
        <v>34</v>
      </c>
      <c r="N7" s="2" t="s">
        <v>47</v>
      </c>
      <c r="P7" s="24" t="s">
        <v>48</v>
      </c>
      <c r="Q7" s="24"/>
      <c r="S7" s="2" t="s">
        <v>49</v>
      </c>
      <c r="U7" s="4" t="s">
        <v>24</v>
      </c>
      <c r="V7" s="3"/>
      <c r="W7" s="4" t="s">
        <v>34</v>
      </c>
    </row>
    <row r="8" spans="1:23" ht="18.75" x14ac:dyDescent="0.2">
      <c r="A8" s="31" t="s">
        <v>19</v>
      </c>
      <c r="B8" s="31"/>
      <c r="D8" s="7">
        <v>0</v>
      </c>
      <c r="F8" s="7">
        <v>-26429320709744</v>
      </c>
      <c r="H8" s="7">
        <v>442464176047</v>
      </c>
      <c r="J8" s="7">
        <v>-25986856533697</v>
      </c>
      <c r="L8" s="14">
        <v>100.01</v>
      </c>
      <c r="N8" s="7">
        <v>0</v>
      </c>
      <c r="P8" s="26">
        <v>146775598633882</v>
      </c>
      <c r="Q8" s="26"/>
      <c r="S8" s="7">
        <v>24725741101444</v>
      </c>
      <c r="U8" s="7">
        <v>171501339735326</v>
      </c>
      <c r="W8" s="14">
        <v>99.88</v>
      </c>
    </row>
    <row r="9" spans="1:23" ht="21" x14ac:dyDescent="0.2">
      <c r="A9" s="27" t="s">
        <v>20</v>
      </c>
      <c r="B9" s="27"/>
      <c r="D9" s="11">
        <v>0</v>
      </c>
      <c r="F9" s="11">
        <v>-26429320709744</v>
      </c>
      <c r="H9" s="11">
        <v>442464176047</v>
      </c>
      <c r="J9" s="11">
        <v>-25986856533697</v>
      </c>
      <c r="L9" s="12">
        <v>100.01</v>
      </c>
      <c r="N9" s="11">
        <v>0</v>
      </c>
      <c r="Q9" s="11">
        <f>SUM(P8)</f>
        <v>146775598633882</v>
      </c>
      <c r="S9" s="11">
        <f>SUM(S8)</f>
        <v>24725741101444</v>
      </c>
      <c r="U9" s="11">
        <f>SUM(U8)</f>
        <v>171501339735326</v>
      </c>
      <c r="W9" s="12">
        <v>99.88</v>
      </c>
    </row>
    <row r="10" spans="1:23" x14ac:dyDescent="0.2">
      <c r="Q10" s="22"/>
      <c r="S10" s="22"/>
    </row>
  </sheetData>
  <mergeCells count="11">
    <mergeCell ref="A1:W1"/>
    <mergeCell ref="A2:W2"/>
    <mergeCell ref="A3:W3"/>
    <mergeCell ref="B5:W5"/>
    <mergeCell ref="D6:L6"/>
    <mergeCell ref="N6:W6"/>
    <mergeCell ref="A9:B9"/>
    <mergeCell ref="A7:B7"/>
    <mergeCell ref="P7:Q7"/>
    <mergeCell ref="A8:B8"/>
    <mergeCell ref="P8:Q8"/>
  </mergeCells>
  <pageMargins left="0.39" right="0.39" top="0.39" bottom="0.39" header="0" footer="0"/>
  <pageSetup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5"/>
  <sheetViews>
    <sheetView rightToLeft="1" tabSelected="1" view="pageBreakPreview" zoomScale="115" zoomScaleNormal="100" zoomScaleSheetLayoutView="115" workbookViewId="0">
      <selection activeCell="A11" sqref="A11:B11"/>
    </sheetView>
  </sheetViews>
  <sheetFormatPr defaultRowHeight="12.75" x14ac:dyDescent="0.2"/>
  <cols>
    <col min="1" max="1" width="6.5703125" bestFit="1" customWidth="1"/>
    <col min="2" max="2" width="40.28515625" customWidth="1"/>
    <col min="3" max="3" width="1.28515625" customWidth="1"/>
    <col min="4" max="4" width="27.7109375" bestFit="1" customWidth="1"/>
    <col min="5" max="5" width="1.28515625" customWidth="1"/>
    <col min="6" max="6" width="27.7109375" bestFit="1" customWidth="1"/>
  </cols>
  <sheetData>
    <row r="1" spans="1:6" ht="25.5" x14ac:dyDescent="0.2">
      <c r="A1" s="29" t="s">
        <v>0</v>
      </c>
      <c r="B1" s="29"/>
      <c r="C1" s="29"/>
      <c r="D1" s="29"/>
      <c r="E1" s="29"/>
      <c r="F1" s="29"/>
    </row>
    <row r="2" spans="1:6" ht="25.5" x14ac:dyDescent="0.2">
      <c r="A2" s="29" t="s">
        <v>29</v>
      </c>
      <c r="B2" s="29"/>
      <c r="C2" s="29"/>
      <c r="D2" s="29"/>
      <c r="E2" s="29"/>
      <c r="F2" s="29"/>
    </row>
    <row r="3" spans="1:6" ht="25.5" x14ac:dyDescent="0.2">
      <c r="A3" s="29" t="s">
        <v>2</v>
      </c>
      <c r="B3" s="29"/>
      <c r="C3" s="29"/>
      <c r="D3" s="29"/>
      <c r="E3" s="29"/>
      <c r="F3" s="29"/>
    </row>
    <row r="5" spans="1:6" ht="24" x14ac:dyDescent="0.2">
      <c r="A5" s="1" t="s">
        <v>50</v>
      </c>
      <c r="B5" s="30" t="s">
        <v>51</v>
      </c>
      <c r="C5" s="30"/>
      <c r="D5" s="30"/>
      <c r="E5" s="30"/>
      <c r="F5" s="30"/>
    </row>
    <row r="6" spans="1:6" ht="21" x14ac:dyDescent="0.2">
      <c r="D6" s="24" t="s">
        <v>44</v>
      </c>
      <c r="E6" s="24"/>
      <c r="F6" s="2" t="s">
        <v>45</v>
      </c>
    </row>
    <row r="7" spans="1:6" ht="21" x14ac:dyDescent="0.2">
      <c r="A7" s="24" t="s">
        <v>52</v>
      </c>
      <c r="B7" s="24"/>
      <c r="D7" s="20" t="s">
        <v>53</v>
      </c>
      <c r="E7" s="3"/>
      <c r="F7" s="20" t="s">
        <v>53</v>
      </c>
    </row>
    <row r="8" spans="1:6" ht="18.75" x14ac:dyDescent="0.2">
      <c r="A8" s="31" t="s">
        <v>69</v>
      </c>
      <c r="B8" s="31"/>
      <c r="D8" s="7">
        <v>247298110</v>
      </c>
      <c r="F8" s="7">
        <v>24204386001</v>
      </c>
    </row>
    <row r="9" spans="1:6" ht="18.75" x14ac:dyDescent="0.2">
      <c r="A9" s="32" t="s">
        <v>68</v>
      </c>
      <c r="B9" s="32"/>
      <c r="D9" s="16">
        <v>193678</v>
      </c>
      <c r="F9" s="16">
        <f>213451+597399</f>
        <v>810850</v>
      </c>
    </row>
    <row r="10" spans="1:6" ht="18.75" x14ac:dyDescent="0.2">
      <c r="A10" s="32" t="s">
        <v>73</v>
      </c>
      <c r="B10" s="32"/>
      <c r="D10" s="16">
        <v>0</v>
      </c>
      <c r="F10" s="16">
        <v>386608</v>
      </c>
    </row>
    <row r="11" spans="1:6" ht="18.75" x14ac:dyDescent="0.2">
      <c r="A11" s="32" t="s">
        <v>70</v>
      </c>
      <c r="B11" s="32"/>
      <c r="D11" s="16">
        <v>0</v>
      </c>
      <c r="F11" s="16">
        <v>539812</v>
      </c>
    </row>
    <row r="12" spans="1:6" ht="18.75" x14ac:dyDescent="0.2">
      <c r="A12" s="32" t="s">
        <v>71</v>
      </c>
      <c r="B12" s="32"/>
      <c r="D12" s="16">
        <v>0</v>
      </c>
      <c r="F12" s="16">
        <v>236194</v>
      </c>
    </row>
    <row r="13" spans="1:6" ht="21.75" thickBot="1" x14ac:dyDescent="0.25">
      <c r="A13" s="27" t="s">
        <v>20</v>
      </c>
      <c r="B13" s="27"/>
      <c r="D13" s="11">
        <v>247491788</v>
      </c>
      <c r="F13" s="11">
        <v>24206359465</v>
      </c>
    </row>
    <row r="15" spans="1:6" x14ac:dyDescent="0.2">
      <c r="D15" s="22"/>
      <c r="F15" s="22"/>
    </row>
  </sheetData>
  <mergeCells count="12">
    <mergeCell ref="A1:F1"/>
    <mergeCell ref="A2:F2"/>
    <mergeCell ref="A3:F3"/>
    <mergeCell ref="B5:F5"/>
    <mergeCell ref="D6:E6"/>
    <mergeCell ref="A11:B11"/>
    <mergeCell ref="A12:B12"/>
    <mergeCell ref="A13:B13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8"/>
  <sheetViews>
    <sheetView rightToLeft="1" view="pageBreakPreview" zoomScale="130" zoomScaleNormal="100" zoomScaleSheetLayoutView="130" workbookViewId="0">
      <selection activeCell="F29" sqref="F29:F33"/>
    </sheetView>
  </sheetViews>
  <sheetFormatPr defaultRowHeight="12.75" x14ac:dyDescent="0.2"/>
  <cols>
    <col min="1" max="1" width="6.5703125" bestFit="1" customWidth="1"/>
    <col min="2" max="2" width="41.5703125" customWidth="1"/>
    <col min="3" max="3" width="1.28515625" customWidth="1"/>
    <col min="4" max="4" width="12.140625" bestFit="1" customWidth="1"/>
    <col min="5" max="5" width="1.28515625" customWidth="1"/>
    <col min="6" max="6" width="14.85546875" bestFit="1" customWidth="1"/>
    <col min="7" max="7" width="0.28515625" customWidth="1"/>
  </cols>
  <sheetData>
    <row r="1" spans="1:6" ht="25.5" x14ac:dyDescent="0.2">
      <c r="A1" s="29" t="s">
        <v>0</v>
      </c>
      <c r="B1" s="29"/>
      <c r="C1" s="29"/>
      <c r="D1" s="29"/>
      <c r="E1" s="29"/>
      <c r="F1" s="29"/>
    </row>
    <row r="2" spans="1:6" ht="25.5" x14ac:dyDescent="0.2">
      <c r="A2" s="29" t="s">
        <v>29</v>
      </c>
      <c r="B2" s="29"/>
      <c r="C2" s="29"/>
      <c r="D2" s="29"/>
      <c r="E2" s="29"/>
      <c r="F2" s="29"/>
    </row>
    <row r="3" spans="1:6" ht="25.5" x14ac:dyDescent="0.2">
      <c r="A3" s="29" t="s">
        <v>2</v>
      </c>
      <c r="B3" s="29"/>
      <c r="C3" s="29"/>
      <c r="D3" s="29"/>
      <c r="E3" s="29"/>
      <c r="F3" s="29"/>
    </row>
    <row r="5" spans="1:6" ht="24" x14ac:dyDescent="0.2">
      <c r="A5" s="1" t="s">
        <v>55</v>
      </c>
      <c r="B5" s="30" t="s">
        <v>41</v>
      </c>
      <c r="C5" s="30"/>
      <c r="D5" s="30"/>
      <c r="E5" s="30"/>
      <c r="F5" s="30"/>
    </row>
    <row r="6" spans="1:6" ht="21" x14ac:dyDescent="0.2">
      <c r="A6" s="24" t="s">
        <v>41</v>
      </c>
      <c r="B6" s="24"/>
      <c r="D6" s="2" t="s">
        <v>44</v>
      </c>
      <c r="F6" s="2" t="s">
        <v>9</v>
      </c>
    </row>
    <row r="7" spans="1:6" ht="18.75" x14ac:dyDescent="0.2">
      <c r="A7" s="33" t="s">
        <v>56</v>
      </c>
      <c r="B7" s="33"/>
      <c r="D7" s="18">
        <v>949442299</v>
      </c>
      <c r="F7" s="18">
        <v>65074311309</v>
      </c>
    </row>
    <row r="8" spans="1:6" ht="21" x14ac:dyDescent="0.2">
      <c r="A8" s="27" t="s">
        <v>20</v>
      </c>
      <c r="B8" s="27"/>
      <c r="D8" s="11">
        <v>949442299</v>
      </c>
      <c r="F8" s="11">
        <v>65074311309</v>
      </c>
    </row>
  </sheetData>
  <mergeCells count="7">
    <mergeCell ref="A7:B7"/>
    <mergeCell ref="A8:B8"/>
    <mergeCell ref="A1:F1"/>
    <mergeCell ref="A2:F2"/>
    <mergeCell ref="A3:F3"/>
    <mergeCell ref="B5:F5"/>
    <mergeCell ref="A6:B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7"/>
  <sheetViews>
    <sheetView rightToLeft="1" view="pageBreakPreview" zoomScale="115" zoomScaleNormal="100" zoomScaleSheetLayoutView="115" workbookViewId="0">
      <selection activeCell="E22" sqref="A22:E24"/>
    </sheetView>
  </sheetViews>
  <sheetFormatPr defaultRowHeight="12.75" x14ac:dyDescent="0.2"/>
  <cols>
    <col min="1" max="1" width="38.42578125" bestFit="1" customWidth="1"/>
    <col min="2" max="2" width="1.28515625" customWidth="1"/>
    <col min="3" max="3" width="12.140625" bestFit="1" customWidth="1"/>
    <col min="4" max="4" width="1.28515625" customWidth="1"/>
    <col min="5" max="5" width="12.140625" bestFit="1" customWidth="1"/>
    <col min="6" max="6" width="1.28515625" customWidth="1"/>
    <col min="7" max="7" width="11.140625" bestFit="1" customWidth="1"/>
    <col min="8" max="8" width="1.28515625" customWidth="1"/>
    <col min="9" max="9" width="14.7109375" bestFit="1" customWidth="1"/>
    <col min="10" max="10" width="1.28515625" customWidth="1"/>
    <col min="11" max="11" width="12.140625" bestFit="1" customWidth="1"/>
    <col min="12" max="12" width="1.28515625" customWidth="1"/>
    <col min="13" max="13" width="15" bestFit="1" customWidth="1"/>
    <col min="14" max="14" width="0.28515625" customWidth="1"/>
  </cols>
  <sheetData>
    <row r="1" spans="1:13" ht="25.5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5.5" x14ac:dyDescent="0.2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5.5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5" spans="1:13" ht="24" x14ac:dyDescent="0.2">
      <c r="A5" s="30" t="s">
        <v>60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21" x14ac:dyDescent="0.2">
      <c r="A6" s="24" t="s">
        <v>32</v>
      </c>
      <c r="C6" s="24" t="s">
        <v>44</v>
      </c>
      <c r="D6" s="24"/>
      <c r="E6" s="24"/>
      <c r="F6" s="24"/>
      <c r="G6" s="24"/>
      <c r="I6" s="24" t="s">
        <v>45</v>
      </c>
      <c r="J6" s="24"/>
      <c r="K6" s="24"/>
      <c r="L6" s="24"/>
      <c r="M6" s="24"/>
    </row>
    <row r="7" spans="1:13" ht="21" x14ac:dyDescent="0.2">
      <c r="A7" s="24"/>
      <c r="C7" s="20" t="s">
        <v>58</v>
      </c>
      <c r="D7" s="3"/>
      <c r="E7" s="20" t="s">
        <v>57</v>
      </c>
      <c r="F7" s="3"/>
      <c r="G7" s="20" t="s">
        <v>59</v>
      </c>
      <c r="I7" s="20" t="s">
        <v>58</v>
      </c>
      <c r="J7" s="3"/>
      <c r="K7" s="20" t="s">
        <v>57</v>
      </c>
      <c r="L7" s="3"/>
      <c r="M7" s="20" t="s">
        <v>59</v>
      </c>
    </row>
    <row r="8" spans="1:13" ht="18.75" x14ac:dyDescent="0.2">
      <c r="A8" s="13" t="s">
        <v>72</v>
      </c>
      <c r="C8" s="7">
        <v>247298110</v>
      </c>
      <c r="E8" s="7">
        <v>177007134</v>
      </c>
      <c r="G8" s="7">
        <v>70290976</v>
      </c>
      <c r="I8" s="7">
        <v>24204386001</v>
      </c>
      <c r="K8" s="7">
        <v>294434722</v>
      </c>
      <c r="M8" s="7">
        <v>23909951279</v>
      </c>
    </row>
    <row r="9" spans="1:13" ht="18.75" x14ac:dyDescent="0.2">
      <c r="A9" s="15" t="s">
        <v>68</v>
      </c>
      <c r="C9" s="16">
        <v>193678</v>
      </c>
      <c r="E9" s="16">
        <v>0</v>
      </c>
      <c r="G9" s="16">
        <v>193678</v>
      </c>
      <c r="I9" s="16">
        <f>213451+597399</f>
        <v>810850</v>
      </c>
      <c r="K9" s="16">
        <v>0</v>
      </c>
      <c r="M9" s="16">
        <f>213451+597399</f>
        <v>810850</v>
      </c>
    </row>
    <row r="10" spans="1:13" ht="18.75" x14ac:dyDescent="0.2">
      <c r="A10" s="15" t="s">
        <v>54</v>
      </c>
      <c r="C10" s="16">
        <v>0</v>
      </c>
      <c r="E10" s="16">
        <v>0</v>
      </c>
      <c r="G10" s="16">
        <v>0</v>
      </c>
      <c r="I10" s="16">
        <v>386608</v>
      </c>
      <c r="K10" s="16">
        <v>0</v>
      </c>
      <c r="M10" s="16">
        <v>386608</v>
      </c>
    </row>
    <row r="11" spans="1:13" ht="18.75" x14ac:dyDescent="0.2">
      <c r="A11" s="15" t="s">
        <v>70</v>
      </c>
      <c r="C11" s="16">
        <v>0</v>
      </c>
      <c r="E11" s="16">
        <v>0</v>
      </c>
      <c r="G11" s="16">
        <v>0</v>
      </c>
      <c r="I11" s="16">
        <v>539812</v>
      </c>
      <c r="K11" s="16">
        <v>0</v>
      </c>
      <c r="M11" s="16">
        <v>539812</v>
      </c>
    </row>
    <row r="12" spans="1:13" ht="18.75" x14ac:dyDescent="0.2">
      <c r="A12" s="15" t="s">
        <v>71</v>
      </c>
      <c r="C12" s="16">
        <v>0</v>
      </c>
      <c r="E12" s="16">
        <v>0</v>
      </c>
      <c r="G12" s="16">
        <v>0</v>
      </c>
      <c r="I12" s="16">
        <v>236194</v>
      </c>
      <c r="K12" s="16">
        <v>0</v>
      </c>
      <c r="M12" s="16">
        <v>236194</v>
      </c>
    </row>
    <row r="13" spans="1:13" ht="21" x14ac:dyDescent="0.2">
      <c r="A13" s="10" t="s">
        <v>20</v>
      </c>
      <c r="C13" s="11">
        <v>247491788</v>
      </c>
      <c r="E13" s="11">
        <v>177007134</v>
      </c>
      <c r="G13" s="11">
        <v>70484654</v>
      </c>
      <c r="I13" s="11">
        <v>24206359465</v>
      </c>
      <c r="K13" s="11">
        <v>294434722</v>
      </c>
      <c r="M13" s="11">
        <v>23911924743</v>
      </c>
    </row>
    <row r="14" spans="1:13" x14ac:dyDescent="0.2">
      <c r="M14" s="22"/>
    </row>
    <row r="15" spans="1:13" x14ac:dyDescent="0.2">
      <c r="I15" s="22"/>
    </row>
    <row r="17" spans="5:7" x14ac:dyDescent="0.2">
      <c r="E17" s="22"/>
      <c r="G17" s="2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13"/>
  <sheetViews>
    <sheetView rightToLeft="1" view="pageBreakPreview" zoomScaleNormal="100" zoomScaleSheetLayoutView="100" workbookViewId="0">
      <selection activeCell="M29" sqref="M29"/>
    </sheetView>
  </sheetViews>
  <sheetFormatPr defaultRowHeight="12.75" x14ac:dyDescent="0.2"/>
  <cols>
    <col min="1" max="1" width="30.140625" bestFit="1" customWidth="1"/>
    <col min="2" max="2" width="1.28515625" customWidth="1"/>
    <col min="3" max="3" width="7.140625" bestFit="1" customWidth="1"/>
    <col min="4" max="4" width="1.28515625" customWidth="1"/>
    <col min="5" max="5" width="16.140625" bestFit="1" customWidth="1"/>
    <col min="6" max="6" width="1.28515625" customWidth="1"/>
    <col min="7" max="7" width="15.85546875" bestFit="1" customWidth="1"/>
    <col min="8" max="8" width="1.28515625" customWidth="1"/>
    <col min="9" max="9" width="21.85546875" bestFit="1" customWidth="1"/>
    <col min="10" max="10" width="1.28515625" customWidth="1"/>
    <col min="11" max="11" width="11" bestFit="1" customWidth="1"/>
    <col min="12" max="12" width="1.28515625" customWidth="1"/>
    <col min="13" max="13" width="20.140625" bestFit="1" customWidth="1"/>
    <col min="14" max="14" width="1.28515625" customWidth="1"/>
    <col min="15" max="15" width="19" bestFit="1" customWidth="1"/>
    <col min="16" max="16" width="1.28515625" customWidth="1"/>
    <col min="17" max="17" width="19" bestFit="1" customWidth="1"/>
  </cols>
  <sheetData>
    <row r="1" spans="1:17" ht="25.5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5.5" x14ac:dyDescent="0.2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5.5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5" spans="1:17" ht="24" x14ac:dyDescent="0.2">
      <c r="A5" s="30" t="s">
        <v>61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21" x14ac:dyDescent="0.2">
      <c r="A6" s="24" t="s">
        <v>32</v>
      </c>
      <c r="C6" s="24" t="s">
        <v>44</v>
      </c>
      <c r="D6" s="24"/>
      <c r="E6" s="24"/>
      <c r="F6" s="24"/>
      <c r="G6" s="24"/>
      <c r="H6" s="24"/>
      <c r="I6" s="24"/>
      <c r="K6" s="24" t="s">
        <v>45</v>
      </c>
      <c r="L6" s="24"/>
      <c r="M6" s="24"/>
      <c r="N6" s="24"/>
      <c r="O6" s="24"/>
      <c r="P6" s="24"/>
      <c r="Q6" s="24"/>
    </row>
    <row r="7" spans="1:17" ht="42" x14ac:dyDescent="0.2">
      <c r="A7" s="24"/>
      <c r="C7" s="20" t="s">
        <v>13</v>
      </c>
      <c r="D7" s="3"/>
      <c r="E7" s="20" t="s">
        <v>62</v>
      </c>
      <c r="F7" s="3"/>
      <c r="G7" s="20" t="s">
        <v>63</v>
      </c>
      <c r="H7" s="3"/>
      <c r="I7" s="20" t="s">
        <v>64</v>
      </c>
      <c r="K7" s="20" t="s">
        <v>13</v>
      </c>
      <c r="L7" s="3"/>
      <c r="M7" s="20" t="s">
        <v>62</v>
      </c>
      <c r="N7" s="3"/>
      <c r="O7" s="20" t="s">
        <v>63</v>
      </c>
      <c r="P7" s="3"/>
      <c r="Q7" s="20" t="s">
        <v>64</v>
      </c>
    </row>
    <row r="8" spans="1:17" ht="18.75" x14ac:dyDescent="0.2">
      <c r="A8" s="13" t="s">
        <v>19</v>
      </c>
      <c r="C8" s="7">
        <v>34892</v>
      </c>
      <c r="E8" s="7">
        <v>809531183839</v>
      </c>
      <c r="G8" s="7">
        <v>367067007792</v>
      </c>
      <c r="I8" s="7">
        <v>442464176047</v>
      </c>
      <c r="K8" s="7">
        <v>2177562</v>
      </c>
      <c r="M8" s="7">
        <v>47438281978873</v>
      </c>
      <c r="O8" s="7">
        <v>22712540877429</v>
      </c>
      <c r="Q8" s="7">
        <v>24725741101444</v>
      </c>
    </row>
    <row r="9" spans="1:17" ht="21.75" thickBot="1" x14ac:dyDescent="0.25">
      <c r="A9" s="10" t="s">
        <v>20</v>
      </c>
      <c r="C9" s="11">
        <v>34892</v>
      </c>
      <c r="E9" s="11">
        <v>809531183839</v>
      </c>
      <c r="G9" s="11">
        <v>367067007792</v>
      </c>
      <c r="I9" s="11">
        <f>SUM(I8)</f>
        <v>442464176047</v>
      </c>
      <c r="K9" s="11">
        <f>SUM(K8)</f>
        <v>2177562</v>
      </c>
      <c r="M9" s="11">
        <f>SUM(M8)</f>
        <v>47438281978873</v>
      </c>
      <c r="O9" s="11">
        <f>SUM(O8)</f>
        <v>22712540877429</v>
      </c>
      <c r="Q9" s="11">
        <f>SUM(Q8)</f>
        <v>24725741101444</v>
      </c>
    </row>
    <row r="10" spans="1:17" ht="13.5" thickTop="1" x14ac:dyDescent="0.2"/>
    <row r="11" spans="1:17" x14ac:dyDescent="0.2">
      <c r="Q11" s="22"/>
    </row>
    <row r="12" spans="1:17" x14ac:dyDescent="0.2">
      <c r="Q12" s="22"/>
    </row>
    <row r="13" spans="1:17" x14ac:dyDescent="0.2">
      <c r="Q13" s="22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8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9"/>
  <sheetViews>
    <sheetView rightToLeft="1" view="pageBreakPreview" zoomScaleNormal="100" zoomScaleSheetLayoutView="100" workbookViewId="0">
      <selection activeCell="F31" sqref="F31"/>
    </sheetView>
  </sheetViews>
  <sheetFormatPr defaultRowHeight="12.75" x14ac:dyDescent="0.2"/>
  <cols>
    <col min="1" max="1" width="17.28515625" bestFit="1" customWidth="1"/>
    <col min="2" max="2" width="1.28515625" customWidth="1"/>
    <col min="3" max="3" width="11" bestFit="1" customWidth="1"/>
    <col min="4" max="4" width="1.28515625" customWidth="1"/>
    <col min="5" max="5" width="20.140625" bestFit="1" customWidth="1"/>
    <col min="6" max="6" width="1.28515625" customWidth="1"/>
    <col min="7" max="7" width="20.140625" bestFit="1" customWidth="1"/>
    <col min="8" max="8" width="1.28515625" customWidth="1"/>
    <col min="9" max="9" width="26.28515625" bestFit="1" customWidth="1"/>
    <col min="10" max="10" width="1.28515625" customWidth="1"/>
    <col min="11" max="11" width="11" bestFit="1" customWidth="1"/>
    <col min="12" max="12" width="1.28515625" customWidth="1"/>
    <col min="13" max="13" width="20.140625" bestFit="1" customWidth="1"/>
    <col min="14" max="14" width="1.28515625" customWidth="1"/>
    <col min="15" max="15" width="20" bestFit="1" customWidth="1"/>
    <col min="16" max="16" width="1.28515625" customWidth="1"/>
    <col min="17" max="17" width="19.85546875" bestFit="1" customWidth="1"/>
  </cols>
  <sheetData>
    <row r="1" spans="1:17" ht="25.5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5.5" x14ac:dyDescent="0.2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5.5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5" spans="1:17" ht="24" x14ac:dyDescent="0.2">
      <c r="A5" s="30" t="s">
        <v>65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21" x14ac:dyDescent="0.2">
      <c r="A6" s="24" t="s">
        <v>32</v>
      </c>
      <c r="C6" s="24" t="s">
        <v>44</v>
      </c>
      <c r="D6" s="24"/>
      <c r="E6" s="24"/>
      <c r="F6" s="24"/>
      <c r="G6" s="24"/>
      <c r="H6" s="24"/>
      <c r="I6" s="24"/>
      <c r="K6" s="24" t="s">
        <v>45</v>
      </c>
      <c r="L6" s="24"/>
      <c r="M6" s="24"/>
      <c r="N6" s="24"/>
      <c r="O6" s="24"/>
      <c r="P6" s="24"/>
      <c r="Q6" s="24"/>
    </row>
    <row r="7" spans="1:17" ht="42" x14ac:dyDescent="0.2">
      <c r="A7" s="24"/>
      <c r="C7" s="20" t="s">
        <v>13</v>
      </c>
      <c r="D7" s="3"/>
      <c r="E7" s="20" t="s">
        <v>15</v>
      </c>
      <c r="F7" s="3"/>
      <c r="G7" s="20" t="s">
        <v>63</v>
      </c>
      <c r="H7" s="3"/>
      <c r="I7" s="20" t="s">
        <v>66</v>
      </c>
      <c r="K7" s="20" t="s">
        <v>13</v>
      </c>
      <c r="L7" s="3"/>
      <c r="M7" s="20" t="s">
        <v>15</v>
      </c>
      <c r="N7" s="3"/>
      <c r="O7" s="20" t="s">
        <v>63</v>
      </c>
      <c r="P7" s="3"/>
      <c r="Q7" s="20" t="s">
        <v>66</v>
      </c>
    </row>
    <row r="8" spans="1:17" ht="18.75" x14ac:dyDescent="0.2">
      <c r="A8" s="5" t="s">
        <v>19</v>
      </c>
      <c r="C8" s="8">
        <v>12213012</v>
      </c>
      <c r="E8" s="8">
        <v>275814252547402</v>
      </c>
      <c r="G8" s="8">
        <v>302243573257147</v>
      </c>
      <c r="I8" s="8">
        <v>-26429320709744</v>
      </c>
      <c r="K8" s="8">
        <v>12213012</v>
      </c>
      <c r="M8" s="8">
        <v>275814252547402</v>
      </c>
      <c r="O8" s="8">
        <v>129038653913520</v>
      </c>
      <c r="Q8" s="8">
        <v>146775598633882</v>
      </c>
    </row>
    <row r="9" spans="1:17" ht="21.75" thickBot="1" x14ac:dyDescent="0.25">
      <c r="A9" s="10" t="s">
        <v>20</v>
      </c>
      <c r="C9" s="11">
        <v>12213012</v>
      </c>
      <c r="E9" s="11">
        <v>275814252547402</v>
      </c>
      <c r="G9" s="11">
        <v>302243573257147</v>
      </c>
      <c r="I9" s="11">
        <v>-26429320709744</v>
      </c>
      <c r="K9" s="11">
        <v>12213012</v>
      </c>
      <c r="M9" s="11">
        <v>275814252547402</v>
      </c>
      <c r="O9" s="11">
        <v>129038653913520</v>
      </c>
      <c r="Q9" s="11">
        <v>146775598633882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Ehsan aghamohammadi</cp:lastModifiedBy>
  <dcterms:created xsi:type="dcterms:W3CDTF">2026-04-25T07:46:14Z</dcterms:created>
  <dcterms:modified xsi:type="dcterms:W3CDTF">2026-04-26T05:59:29Z</dcterms:modified>
</cp:coreProperties>
</file>