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4\"/>
    </mc:Choice>
  </mc:AlternateContent>
  <xr:revisionPtr revIDLastSave="0" documentId="13_ncr:1_{FA67526A-18C0-4C26-8622-D4863D4DB47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سهام'!$A$1:$X$11</definedName>
    <definedName name="_xlnm.Print_Area" localSheetId="8">'درآمد ناشی از تغییر قیمت اوراق'!$A$1:$S$9</definedName>
    <definedName name="_xlnm.Print_Area" localSheetId="7">'درآمد ناشی از فروش'!$A$1:$S$10</definedName>
    <definedName name="_xlnm.Print_Area" localSheetId="5">'سایر درآمدها'!$A$1:$G$11</definedName>
    <definedName name="_xlnm.Print_Area" localSheetId="1">سپرده!$A$1:$M$11</definedName>
    <definedName name="_xlnm.Print_Area" localSheetId="6">'سود سپرده بانکی'!$A$1:$N$13</definedName>
    <definedName name="_xlnm.Print_Area" localSheetId="0">سهام!$A$1:$AC$10</definedName>
  </definedNames>
  <calcPr calcId="191029"/>
</workbook>
</file>

<file path=xl/calcChain.xml><?xml version="1.0" encoding="utf-8"?>
<calcChain xmlns="http://schemas.openxmlformats.org/spreadsheetml/2006/main">
  <c r="W11" i="9" l="1"/>
  <c r="W10" i="9"/>
  <c r="W9" i="9"/>
  <c r="L11" i="7"/>
  <c r="L10" i="7"/>
  <c r="L9" i="7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J13" i="13"/>
  <c r="J9" i="13"/>
  <c r="J10" i="13"/>
  <c r="J11" i="13"/>
  <c r="J12" i="13"/>
  <c r="J8" i="13"/>
  <c r="F13" i="13"/>
  <c r="F9" i="13"/>
  <c r="F10" i="13"/>
  <c r="F11" i="13"/>
  <c r="F12" i="13"/>
  <c r="F8" i="13"/>
  <c r="AB9" i="2"/>
</calcChain>
</file>

<file path=xl/sharedStrings.xml><?xml version="1.0" encoding="utf-8"?>
<sst xmlns="http://schemas.openxmlformats.org/spreadsheetml/2006/main" count="174" uniqueCount="82">
  <si>
    <t>صندوق قابل معامله كيميا زرين كاردان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</si>
  <si>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</si>
  <si>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</si>
  <si>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</si>
  <si>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</si>
  <si>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</si>
  <si>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</si>
  <si>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</si>
  <si>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</si>
  <si>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</si>
  <si>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</si>
  <si>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</si>
  <si>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</si>
  <si>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</si>
  <si>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</si>
  <si>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</si>
  <si>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</si>
  <si>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</si>
  <si>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</si>
  <si>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</si>
  <si>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</si>
  <si>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</si>
  <si>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</si>
  <si>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</si>
  <si>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</si>
  <si>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</si>
  <si>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</si>
  <si>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</si>
  <si>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</si>
  <si>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</si>
  <si>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</si>
  <si>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</si>
  <si>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</si>
  <si>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</si>
  <si>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</si>
  <si>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</si>
  <si>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</si>
  <si>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</si>
  <si>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</si>
  <si>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</si>
  <si>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</si>
  <si>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</si>
  <si>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</si>
  <si>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</si>
  <si>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</si>
  <si>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</si>
  <si>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</si>
  <si>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</si>
  <si>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</si>
  <si>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</si>
  <si>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</si>
  <si>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</si>
  <si>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</si>
  <si>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</si>
  <si>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</si>
  <si>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</si>
  <si>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</si>
  <si>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</si>
  <si>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</si>
  <si>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سامان ملاصدرا</t>
  </si>
  <si>
    <t>سپرده کوتاه مدت موسسه اعتباری ملل شیراز جنوبی</t>
  </si>
  <si>
    <t>سپرده کوتاه مدت بانک اقتصاد نوین شهران</t>
  </si>
  <si>
    <t>سپرده کوتاه مدت بانک خاورمیانه مهستان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</si>
  <si>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</si>
  <si>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</si>
  <si>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</si>
  <si>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</si>
  <si>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</si>
  <si>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</si>
  <si>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</si>
  <si>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</si>
  <si>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</si>
  <si>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</si>
  <si>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</si>
  <si>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</si>
  <si>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</si>
  <si>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تجارت </t>
  </si>
  <si>
    <t xml:space="preserve">بانک سامان </t>
  </si>
  <si>
    <t xml:space="preserve">موسسه اعتباری ملل </t>
  </si>
  <si>
    <t xml:space="preserve">بانک اقتصاد </t>
  </si>
  <si>
    <t xml:space="preserve">بانک خاورمیانه </t>
  </si>
  <si>
    <t>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</si>
</sst>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"/>
  <sheetViews>
    <sheetView rightToLeft="1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.85546875" style="25" bestFit="1" customWidth="1"/>
    <col min="9" max="9" width="1.28515625" style="25" customWidth="1"/>
    <col min="10" max="10" width="19.7109375" style="25" bestFit="1" customWidth="1"/>
    <col min="11" max="11" width="1.28515625" style="25" customWidth="1"/>
    <col min="12" max="12" width="8.28515625" style="25" bestFit="1" customWidth="1"/>
    <col min="13" max="13" width="1.28515625" style="25" customWidth="1"/>
    <col min="14" max="14" width="18.7109375" style="25" bestFit="1" customWidth="1"/>
    <col min="15" max="15" width="1.28515625" style="25" customWidth="1"/>
    <col min="16" max="16" width="9.140625" style="25" bestFit="1" customWidth="1"/>
    <col min="17" max="17" width="1.28515625" style="25" customWidth="1"/>
    <col min="18" max="18" width="17.7109375" style="25" bestFit="1" customWidth="1"/>
    <col min="19" max="19" width="1.28515625" style="25" customWidth="1"/>
    <col min="20" max="20" width="10.85546875" style="25" bestFit="1" customWidth="1"/>
    <col min="21" max="21" width="1.28515625" style="25" customWidth="1"/>
    <col min="22" max="22" width="16.140625" style="25" bestFit="1" customWidth="1"/>
    <col min="23" max="23" width="1.28515625" style="25" customWidth="1"/>
    <col min="24" max="24" width="19.7109375" style="25" bestFit="1" customWidth="1"/>
    <col min="25" max="25" width="1.28515625" style="25" customWidth="1"/>
    <col min="26" max="26" width="20.140625" style="25" bestFit="1" customWidth="1"/>
    <col min="27" max="27" width="1.28515625" style="25" customWidth="1"/>
    <col min="28" max="28" width="18.28515625" style="25" bestFit="1" customWidth="1"/>
    <col min="29" max="29" width="0.28515625" customWidth="1"/>
  </cols>
  <sheetData>
    <row r="1" spans="1:2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14.45" customHeight="1" x14ac:dyDescent="0.2">
      <c r="A4" s="1" t="s">
        <v>3</v>
      </c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4.45" customHeight="1" x14ac:dyDescent="0.2">
      <c r="A5" s="14" t="s">
        <v>5</v>
      </c>
      <c r="B5" s="14"/>
      <c r="C5" s="14" t="s">
        <v>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4.45" customHeight="1" x14ac:dyDescent="0.2">
      <c r="F6" s="15" t="s">
        <v>7</v>
      </c>
      <c r="G6" s="15"/>
      <c r="H6" s="15"/>
      <c r="I6" s="15"/>
      <c r="J6" s="15"/>
      <c r="L6" s="15" t="s">
        <v>8</v>
      </c>
      <c r="M6" s="15"/>
      <c r="N6" s="15"/>
      <c r="O6" s="15"/>
      <c r="P6" s="15"/>
      <c r="Q6" s="15"/>
      <c r="R6" s="15"/>
      <c r="T6" s="15" t="s">
        <v>9</v>
      </c>
      <c r="U6" s="15"/>
      <c r="V6" s="15"/>
      <c r="W6" s="15"/>
      <c r="X6" s="15"/>
      <c r="Y6" s="15"/>
      <c r="Z6" s="15"/>
      <c r="AA6" s="15"/>
      <c r="AB6" s="15"/>
    </row>
    <row r="7" spans="1:28" ht="14.45" customHeight="1" x14ac:dyDescent="0.2">
      <c r="F7" s="3"/>
      <c r="G7" s="3"/>
      <c r="H7" s="26"/>
      <c r="I7" s="26"/>
      <c r="J7" s="26"/>
      <c r="L7" s="16" t="s">
        <v>10</v>
      </c>
      <c r="M7" s="16"/>
      <c r="N7" s="16"/>
      <c r="O7" s="26"/>
      <c r="P7" s="16" t="s">
        <v>11</v>
      </c>
      <c r="Q7" s="16"/>
      <c r="R7" s="16"/>
      <c r="T7" s="26"/>
      <c r="U7" s="26"/>
      <c r="V7" s="26"/>
      <c r="W7" s="26"/>
      <c r="X7" s="26"/>
      <c r="Y7" s="26"/>
      <c r="Z7" s="26"/>
      <c r="AA7" s="26"/>
      <c r="AB7" s="26"/>
    </row>
    <row r="8" spans="1:28" ht="14.45" customHeight="1" x14ac:dyDescent="0.2">
      <c r="A8" s="15" t="s">
        <v>12</v>
      </c>
      <c r="B8" s="15"/>
      <c r="C8" s="15"/>
      <c r="E8" s="15" t="s">
        <v>13</v>
      </c>
      <c r="F8" s="15"/>
      <c r="H8" s="2" t="s">
        <v>14</v>
      </c>
      <c r="J8" s="2" t="s">
        <v>15</v>
      </c>
      <c r="L8" s="4" t="s">
        <v>13</v>
      </c>
      <c r="M8" s="26"/>
      <c r="N8" s="4" t="s">
        <v>14</v>
      </c>
      <c r="P8" s="4" t="s">
        <v>13</v>
      </c>
      <c r="Q8" s="26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7" t="s">
        <v>19</v>
      </c>
      <c r="B9" s="17"/>
      <c r="C9" s="17"/>
      <c r="D9" s="6"/>
      <c r="E9" s="18">
        <v>13474977</v>
      </c>
      <c r="F9" s="19"/>
      <c r="H9" s="27">
        <v>103882529539266</v>
      </c>
      <c r="J9" s="27">
        <v>202970376896465</v>
      </c>
      <c r="L9" s="27">
        <v>840845</v>
      </c>
      <c r="N9" s="27">
        <v>13252534869962</v>
      </c>
      <c r="P9" s="27">
        <v>-129375</v>
      </c>
      <c r="R9" s="27">
        <v>2293186323103</v>
      </c>
      <c r="T9" s="27">
        <v>14186447</v>
      </c>
      <c r="V9" s="27">
        <v>17820000</v>
      </c>
      <c r="X9" s="27">
        <v>116076491242642</v>
      </c>
      <c r="Z9" s="27">
        <v>252195759574704</v>
      </c>
      <c r="AB9" s="28">
        <f>Z9/254361438543528*100</f>
        <v>99.148582040884548</v>
      </c>
    </row>
    <row r="10" spans="1:28" ht="21.75" customHeight="1" x14ac:dyDescent="0.2">
      <c r="A10" s="20" t="s">
        <v>20</v>
      </c>
      <c r="B10" s="20"/>
      <c r="C10" s="20"/>
      <c r="D10" s="20"/>
      <c r="F10" s="8">
        <v>13474977</v>
      </c>
      <c r="H10" s="29">
        <v>103882529539266</v>
      </c>
      <c r="J10" s="29">
        <v>202970376896465</v>
      </c>
      <c r="L10" s="29">
        <v>840845</v>
      </c>
      <c r="N10" s="29">
        <v>13252534869962</v>
      </c>
      <c r="P10" s="29">
        <v>-129375</v>
      </c>
      <c r="R10" s="29">
        <v>2293186323103</v>
      </c>
      <c r="T10" s="29">
        <v>14186447</v>
      </c>
      <c r="V10" s="29"/>
      <c r="X10" s="29">
        <v>116076491242642</v>
      </c>
      <c r="Z10" s="29">
        <v>252195759574704</v>
      </c>
      <c r="AB10" s="30">
        <v>99.15</v>
      </c>
    </row>
    <row r="13" spans="1:28" x14ac:dyDescent="0.2">
      <c r="Z13" s="31"/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6"/>
  <sheetViews>
    <sheetView rightToLeft="1" workbookViewId="0">
      <selection activeCell="L11" sqref="L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2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2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21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1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1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21" ht="14.45" customHeight="1" x14ac:dyDescent="0.2"/>
    <row r="5" spans="1:21" ht="14.45" customHeight="1" x14ac:dyDescent="0.2">
      <c r="A5" s="1" t="s">
        <v>21</v>
      </c>
      <c r="B5" s="14" t="s">
        <v>22</v>
      </c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1" ht="14.45" customHeight="1" x14ac:dyDescent="0.2">
      <c r="D6" s="2" t="s">
        <v>7</v>
      </c>
      <c r="F6" s="15" t="s">
        <v>8</v>
      </c>
      <c r="G6" s="15"/>
      <c r="H6" s="15"/>
      <c r="J6" s="35" t="s">
        <v>9</v>
      </c>
      <c r="K6" s="35"/>
      <c r="L6" s="35"/>
    </row>
    <row r="7" spans="1:21" ht="14.45" customHeight="1" x14ac:dyDescent="0.2">
      <c r="D7" s="3"/>
      <c r="F7" s="3"/>
      <c r="G7" s="3"/>
      <c r="H7" s="3"/>
      <c r="J7" s="34"/>
    </row>
    <row r="8" spans="1:21" ht="14.45" customHeight="1" x14ac:dyDescent="0.2">
      <c r="A8" s="15" t="s">
        <v>23</v>
      </c>
      <c r="B8" s="15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21" ht="21.75" customHeight="1" x14ac:dyDescent="0.2">
      <c r="A9" s="21" t="s">
        <v>81</v>
      </c>
      <c r="B9" s="21"/>
      <c r="D9" s="32">
        <v>744186468</v>
      </c>
      <c r="E9" s="25"/>
      <c r="F9" s="32">
        <v>13937502129080</v>
      </c>
      <c r="G9" s="25"/>
      <c r="H9" s="32">
        <v>13938048518054</v>
      </c>
      <c r="I9" s="25"/>
      <c r="J9" s="32">
        <v>197797494</v>
      </c>
      <c r="K9" s="25"/>
      <c r="L9" s="51">
        <f>J9/254361438543528*100</f>
        <v>7.7762374333384499E-5</v>
      </c>
      <c r="M9" s="25"/>
      <c r="N9" s="25"/>
      <c r="O9" s="25"/>
      <c r="P9" s="25"/>
      <c r="Q9" s="25"/>
      <c r="R9" s="25"/>
      <c r="S9" s="25"/>
      <c r="T9" s="25"/>
      <c r="U9" s="25"/>
    </row>
    <row r="10" spans="1:21" ht="21.75" customHeight="1" x14ac:dyDescent="0.2">
      <c r="A10" s="22" t="s">
        <v>77</v>
      </c>
      <c r="B10" s="22"/>
      <c r="D10" s="33">
        <v>49684792</v>
      </c>
      <c r="E10" s="25"/>
      <c r="F10" s="33">
        <v>0</v>
      </c>
      <c r="G10" s="25"/>
      <c r="H10" s="33">
        <v>0</v>
      </c>
      <c r="I10" s="25"/>
      <c r="J10" s="33">
        <v>49684792</v>
      </c>
      <c r="K10" s="25"/>
      <c r="L10" s="51">
        <f>J10/254361438543528*100</f>
        <v>1.9533146330864774E-5</v>
      </c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1.75" customHeight="1" x14ac:dyDescent="0.2">
      <c r="A11" s="20" t="s">
        <v>20</v>
      </c>
      <c r="B11" s="20"/>
      <c r="D11" s="29">
        <v>793871260</v>
      </c>
      <c r="E11" s="25"/>
      <c r="F11" s="29">
        <v>13937502129080</v>
      </c>
      <c r="G11" s="25"/>
      <c r="H11" s="29">
        <v>13938048518054</v>
      </c>
      <c r="I11" s="25"/>
      <c r="J11" s="29">
        <v>247482286</v>
      </c>
      <c r="K11" s="25"/>
      <c r="L11" s="30">
        <f>SUM(L9:L10)</f>
        <v>9.7295520664249273E-5</v>
      </c>
      <c r="M11" s="25"/>
      <c r="N11" s="25"/>
      <c r="O11" s="25"/>
      <c r="P11" s="25"/>
      <c r="Q11" s="25"/>
      <c r="R11" s="25"/>
      <c r="S11" s="25"/>
      <c r="T11" s="25"/>
      <c r="U11" s="25"/>
    </row>
    <row r="12" spans="1:21" x14ac:dyDescent="0.2"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x14ac:dyDescent="0.2"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x14ac:dyDescent="0.2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x14ac:dyDescent="0.2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x14ac:dyDescent="0.2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</sheetData>
  <mergeCells count="10">
    <mergeCell ref="A8:B8"/>
    <mergeCell ref="A9:B9"/>
    <mergeCell ref="A10:B10"/>
    <mergeCell ref="A11:B11"/>
    <mergeCell ref="J6:L6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rightToLeft="1" tabSelected="1" topLeftCell="A2" workbookViewId="0">
      <selection activeCell="N5" sqref="N5:P2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20" bestFit="1" customWidth="1"/>
  </cols>
  <sheetData>
    <row r="1" spans="1:14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4" ht="21.7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</row>
    <row r="3" spans="1:14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4" ht="14.45" customHeight="1" x14ac:dyDescent="0.2"/>
    <row r="5" spans="1:14" ht="29.1" customHeight="1" x14ac:dyDescent="0.2">
      <c r="A5" s="1" t="s">
        <v>29</v>
      </c>
      <c r="B5" s="14" t="s">
        <v>30</v>
      </c>
      <c r="C5" s="14"/>
      <c r="D5" s="14"/>
      <c r="E5" s="14"/>
      <c r="F5" s="14"/>
      <c r="G5" s="14"/>
      <c r="H5" s="14"/>
      <c r="I5" s="14"/>
      <c r="J5" s="14"/>
    </row>
    <row r="6" spans="1:14" ht="14.45" customHeight="1" x14ac:dyDescent="0.2"/>
    <row r="7" spans="1:14" ht="14.45" customHeight="1" x14ac:dyDescent="0.2">
      <c r="A7" s="15" t="s">
        <v>31</v>
      </c>
      <c r="B7" s="15"/>
      <c r="D7" s="2" t="s">
        <v>32</v>
      </c>
      <c r="F7" s="2" t="s">
        <v>24</v>
      </c>
      <c r="H7" s="2" t="s">
        <v>33</v>
      </c>
      <c r="J7" s="2" t="s">
        <v>34</v>
      </c>
    </row>
    <row r="8" spans="1:14" ht="21.75" customHeight="1" x14ac:dyDescent="0.2">
      <c r="A8" s="21" t="s">
        <v>35</v>
      </c>
      <c r="B8" s="21"/>
      <c r="D8" s="46" t="s">
        <v>36</v>
      </c>
      <c r="E8" s="25"/>
      <c r="F8" s="32">
        <v>38266034131381</v>
      </c>
      <c r="G8" s="25"/>
      <c r="H8" s="42">
        <f>F8/F$13*100</f>
        <v>99.976380152227847</v>
      </c>
      <c r="I8" s="25"/>
      <c r="J8" s="42">
        <f>F8/254361438543528*100</f>
        <v>15.043960417306989</v>
      </c>
      <c r="K8" s="25"/>
      <c r="L8" s="25"/>
      <c r="N8" s="36"/>
    </row>
    <row r="9" spans="1:14" ht="21.75" customHeight="1" x14ac:dyDescent="0.2">
      <c r="A9" s="23" t="s">
        <v>37</v>
      </c>
      <c r="B9" s="23"/>
      <c r="D9" s="47" t="s">
        <v>38</v>
      </c>
      <c r="E9" s="25"/>
      <c r="F9" s="36">
        <v>0</v>
      </c>
      <c r="G9" s="25"/>
      <c r="H9" s="44">
        <f t="shared" ref="H9:H12" si="0">F9/F$13*100</f>
        <v>0</v>
      </c>
      <c r="I9" s="25"/>
      <c r="J9" s="44">
        <f t="shared" ref="J9:J12" si="1">F9/254361438543528*100</f>
        <v>0</v>
      </c>
      <c r="K9" s="25"/>
      <c r="L9" s="25"/>
      <c r="N9" s="36"/>
    </row>
    <row r="10" spans="1:14" ht="21.75" customHeight="1" x14ac:dyDescent="0.2">
      <c r="A10" s="23" t="s">
        <v>39</v>
      </c>
      <c r="B10" s="23"/>
      <c r="D10" s="47" t="s">
        <v>40</v>
      </c>
      <c r="E10" s="25"/>
      <c r="F10" s="36">
        <v>0</v>
      </c>
      <c r="G10" s="25"/>
      <c r="H10" s="44">
        <f t="shared" si="0"/>
        <v>0</v>
      </c>
      <c r="I10" s="25"/>
      <c r="J10" s="44">
        <f t="shared" si="1"/>
        <v>0</v>
      </c>
      <c r="K10" s="25"/>
      <c r="L10" s="25"/>
      <c r="N10" s="36"/>
    </row>
    <row r="11" spans="1:14" ht="21.75" customHeight="1" x14ac:dyDescent="0.2">
      <c r="A11" s="23" t="s">
        <v>41</v>
      </c>
      <c r="B11" s="23"/>
      <c r="D11" s="47" t="s">
        <v>42</v>
      </c>
      <c r="E11" s="25"/>
      <c r="F11" s="36">
        <f>'سود سپرده بانکی'!G13</f>
        <v>809540</v>
      </c>
      <c r="G11" s="25"/>
      <c r="H11" s="44">
        <f t="shared" si="0"/>
        <v>2.115057926059338E-6</v>
      </c>
      <c r="I11" s="25"/>
      <c r="J11" s="44">
        <f t="shared" si="1"/>
        <v>3.182636505892642E-7</v>
      </c>
      <c r="K11" s="25"/>
      <c r="L11" s="25"/>
      <c r="N11" s="36"/>
    </row>
    <row r="12" spans="1:14" ht="21.75" customHeight="1" x14ac:dyDescent="0.2">
      <c r="A12" s="22" t="s">
        <v>43</v>
      </c>
      <c r="B12" s="22"/>
      <c r="D12" s="48" t="s">
        <v>44</v>
      </c>
      <c r="E12" s="25"/>
      <c r="F12" s="33">
        <f>'سایر درآمدها'!D11</f>
        <v>9039704826</v>
      </c>
      <c r="G12" s="25"/>
      <c r="H12" s="44">
        <f t="shared" si="0"/>
        <v>2.3617732714218135E-2</v>
      </c>
      <c r="I12" s="25"/>
      <c r="J12" s="44">
        <f t="shared" si="1"/>
        <v>3.5538817824593595E-3</v>
      </c>
      <c r="K12" s="25"/>
      <c r="L12" s="25"/>
      <c r="N12" s="36"/>
    </row>
    <row r="13" spans="1:14" ht="21.75" customHeight="1" x14ac:dyDescent="0.2">
      <c r="A13" s="20" t="s">
        <v>20</v>
      </c>
      <c r="B13" s="20"/>
      <c r="D13" s="49"/>
      <c r="E13" s="25"/>
      <c r="F13" s="29">
        <f>SUM(F8:F12)</f>
        <v>38275074645747</v>
      </c>
      <c r="G13" s="25"/>
      <c r="H13" s="30">
        <f>SUM(H8:H12)</f>
        <v>99.999999999999986</v>
      </c>
      <c r="I13" s="25"/>
      <c r="J13" s="30">
        <f>SUM(J8:J12)</f>
        <v>15.047514617353098</v>
      </c>
      <c r="K13" s="25"/>
      <c r="L13" s="25"/>
      <c r="N13" s="36"/>
    </row>
    <row r="14" spans="1:14" ht="18.75" x14ac:dyDescent="0.2">
      <c r="D14" s="25"/>
      <c r="E14" s="25"/>
      <c r="F14" s="25"/>
      <c r="G14" s="25"/>
      <c r="H14" s="25"/>
      <c r="I14" s="25"/>
      <c r="J14" s="25"/>
      <c r="K14" s="25"/>
      <c r="L14" s="25"/>
      <c r="N14" s="36"/>
    </row>
    <row r="15" spans="1:14" ht="18.75" x14ac:dyDescent="0.2">
      <c r="D15" s="25"/>
      <c r="E15" s="25"/>
      <c r="F15" s="31"/>
      <c r="G15" s="25"/>
      <c r="H15" s="25"/>
      <c r="I15" s="25"/>
      <c r="J15" s="25"/>
      <c r="K15" s="25"/>
      <c r="L15" s="25"/>
      <c r="N15" s="36"/>
    </row>
    <row r="16" spans="1:14" ht="18.75" x14ac:dyDescent="0.2">
      <c r="D16" s="25"/>
      <c r="E16" s="25"/>
      <c r="F16" s="31"/>
      <c r="G16" s="25"/>
      <c r="H16" s="25"/>
      <c r="I16" s="25"/>
      <c r="J16" s="25"/>
      <c r="K16" s="25"/>
      <c r="L16" s="25"/>
      <c r="N16" s="36"/>
    </row>
    <row r="17" spans="4:14" ht="18.75" x14ac:dyDescent="0.2">
      <c r="D17" s="25"/>
      <c r="E17" s="25"/>
      <c r="F17" s="31"/>
      <c r="G17" s="25"/>
      <c r="H17" s="25"/>
      <c r="I17" s="25"/>
      <c r="J17" s="25"/>
      <c r="K17" s="25"/>
      <c r="L17" s="25"/>
      <c r="N17" s="36"/>
    </row>
    <row r="18" spans="4:14" ht="18.75" x14ac:dyDescent="0.2">
      <c r="F18" s="41"/>
      <c r="N18" s="36"/>
    </row>
    <row r="19" spans="4:14" ht="18.75" x14ac:dyDescent="0.2">
      <c r="F19" s="41"/>
      <c r="N19" s="36"/>
    </row>
    <row r="20" spans="4:14" x14ac:dyDescent="0.2">
      <c r="F20" s="41"/>
    </row>
    <row r="21" spans="4:14" x14ac:dyDescent="0.2">
      <c r="F21" s="5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4"/>
  <sheetViews>
    <sheetView rightToLeft="1" workbookViewId="0">
      <selection activeCell="S20" sqref="S2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9" bestFit="1" customWidth="1"/>
    <col min="7" max="7" width="1.28515625" customWidth="1"/>
    <col min="8" max="8" width="16.140625" bestFit="1" customWidth="1"/>
    <col min="9" max="9" width="1.28515625" customWidth="1"/>
    <col min="10" max="10" width="18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9.85546875" bestFit="1" customWidth="1"/>
    <col min="18" max="18" width="1.28515625" customWidth="1"/>
    <col min="19" max="19" width="17.7109375" bestFit="1" customWidth="1"/>
    <col min="20" max="20" width="1.28515625" customWidth="1"/>
    <col min="21" max="21" width="20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1.7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4.45" customHeight="1" x14ac:dyDescent="0.2"/>
    <row r="5" spans="1:23" ht="14.45" customHeight="1" x14ac:dyDescent="0.2">
      <c r="A5" s="1" t="s">
        <v>45</v>
      </c>
      <c r="B5" s="14" t="s">
        <v>46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4.45" customHeight="1" x14ac:dyDescent="0.2">
      <c r="D6" s="15" t="s">
        <v>47</v>
      </c>
      <c r="E6" s="15"/>
      <c r="F6" s="15"/>
      <c r="G6" s="15"/>
      <c r="H6" s="15"/>
      <c r="I6" s="15"/>
      <c r="J6" s="15"/>
      <c r="K6" s="15"/>
      <c r="L6" s="15"/>
      <c r="N6" s="15" t="s">
        <v>48</v>
      </c>
      <c r="O6" s="15"/>
      <c r="P6" s="15"/>
      <c r="Q6" s="15"/>
      <c r="R6" s="15"/>
      <c r="S6" s="15"/>
      <c r="T6" s="15"/>
      <c r="U6" s="15"/>
      <c r="V6" s="15"/>
      <c r="W6" s="15"/>
    </row>
    <row r="7" spans="1:23" ht="14.45" customHeight="1" x14ac:dyDescent="0.2">
      <c r="D7" s="3"/>
      <c r="E7" s="3"/>
      <c r="F7" s="3"/>
      <c r="G7" s="3"/>
      <c r="H7" s="3"/>
      <c r="I7" s="3"/>
      <c r="J7" s="16" t="s">
        <v>20</v>
      </c>
      <c r="K7" s="16"/>
      <c r="L7" s="16"/>
      <c r="N7" s="3"/>
      <c r="O7" s="3"/>
      <c r="P7" s="3"/>
      <c r="Q7" s="3"/>
      <c r="R7" s="3"/>
      <c r="S7" s="3"/>
      <c r="T7" s="3"/>
      <c r="U7" s="16" t="s">
        <v>20</v>
      </c>
      <c r="V7" s="16"/>
      <c r="W7" s="16"/>
    </row>
    <row r="8" spans="1:23" ht="14.45" customHeight="1" x14ac:dyDescent="0.2">
      <c r="A8" s="15" t="s">
        <v>49</v>
      </c>
      <c r="B8" s="15"/>
      <c r="D8" s="2" t="s">
        <v>50</v>
      </c>
      <c r="F8" s="2" t="s">
        <v>51</v>
      </c>
      <c r="H8" s="2" t="s">
        <v>52</v>
      </c>
      <c r="J8" s="4" t="s">
        <v>24</v>
      </c>
      <c r="K8" s="3"/>
      <c r="L8" s="4" t="s">
        <v>33</v>
      </c>
      <c r="N8" s="2" t="s">
        <v>50</v>
      </c>
      <c r="P8" s="15" t="s">
        <v>51</v>
      </c>
      <c r="Q8" s="15"/>
      <c r="S8" s="2" t="s">
        <v>52</v>
      </c>
      <c r="U8" s="4" t="s">
        <v>24</v>
      </c>
      <c r="V8" s="3"/>
      <c r="W8" s="52" t="s">
        <v>33</v>
      </c>
    </row>
    <row r="9" spans="1:23" ht="21.75" customHeight="1" x14ac:dyDescent="0.2">
      <c r="A9" s="21" t="s">
        <v>19</v>
      </c>
      <c r="B9" s="21"/>
      <c r="D9" s="32">
        <v>0</v>
      </c>
      <c r="E9" s="25"/>
      <c r="F9" s="32">
        <v>37332111292308</v>
      </c>
      <c r="G9" s="25"/>
      <c r="H9" s="32">
        <v>933922839073</v>
      </c>
      <c r="I9" s="25"/>
      <c r="J9" s="32">
        <v>38266034131381</v>
      </c>
      <c r="K9" s="25"/>
      <c r="L9" s="42">
        <v>99.96</v>
      </c>
      <c r="M9" s="25"/>
      <c r="N9" s="32">
        <v>0</v>
      </c>
      <c r="O9" s="25"/>
      <c r="P9" s="39">
        <v>103147471869762</v>
      </c>
      <c r="Q9" s="39"/>
      <c r="R9" s="25"/>
      <c r="S9" s="32">
        <v>1069788132793</v>
      </c>
      <c r="T9" s="25"/>
      <c r="U9" s="32">
        <v>104217260002555</v>
      </c>
      <c r="V9" s="25"/>
      <c r="W9" s="44">
        <f>U9/104255403017633*100</f>
        <v>99.96341387211217</v>
      </c>
    </row>
    <row r="10" spans="1:23" ht="21.75" customHeight="1" x14ac:dyDescent="0.2">
      <c r="A10" s="22" t="s">
        <v>53</v>
      </c>
      <c r="B10" s="22"/>
      <c r="D10" s="33">
        <v>0</v>
      </c>
      <c r="E10" s="25"/>
      <c r="F10" s="33">
        <v>0</v>
      </c>
      <c r="G10" s="25"/>
      <c r="H10" s="33">
        <v>0</v>
      </c>
      <c r="I10" s="25"/>
      <c r="J10" s="33">
        <v>0</v>
      </c>
      <c r="K10" s="25"/>
      <c r="L10" s="43">
        <v>0</v>
      </c>
      <c r="M10" s="25"/>
      <c r="N10" s="33">
        <v>0</v>
      </c>
      <c r="O10" s="25"/>
      <c r="P10" s="45">
        <v>0</v>
      </c>
      <c r="Q10" s="40"/>
      <c r="R10" s="25"/>
      <c r="S10" s="33">
        <v>-272</v>
      </c>
      <c r="T10" s="25"/>
      <c r="U10" s="33">
        <v>-272</v>
      </c>
      <c r="V10" s="25"/>
      <c r="W10" s="44">
        <f>U10/104255403017633*100</f>
        <v>-2.6089774930321444E-10</v>
      </c>
    </row>
    <row r="11" spans="1:23" ht="21.75" customHeight="1" x14ac:dyDescent="0.2">
      <c r="A11" s="20" t="s">
        <v>20</v>
      </c>
      <c r="B11" s="20"/>
      <c r="D11" s="29">
        <v>0</v>
      </c>
      <c r="E11" s="25"/>
      <c r="F11" s="29">
        <v>37332111292308</v>
      </c>
      <c r="G11" s="25"/>
      <c r="H11" s="29">
        <v>933922839073</v>
      </c>
      <c r="I11" s="25"/>
      <c r="J11" s="29">
        <v>38266034131381</v>
      </c>
      <c r="K11" s="25"/>
      <c r="L11" s="30">
        <v>99.96</v>
      </c>
      <c r="M11" s="25"/>
      <c r="N11" s="29">
        <v>0</v>
      </c>
      <c r="O11" s="25"/>
      <c r="P11" s="25"/>
      <c r="Q11" s="29">
        <v>103147471869762</v>
      </c>
      <c r="R11" s="25"/>
      <c r="S11" s="29">
        <v>1069788132521</v>
      </c>
      <c r="T11" s="25"/>
      <c r="U11" s="29">
        <v>104217260002283</v>
      </c>
      <c r="V11" s="25"/>
      <c r="W11" s="30">
        <f>SUM(W9:W10)</f>
        <v>99.963413871851273</v>
      </c>
    </row>
    <row r="14" spans="1:23" x14ac:dyDescent="0.2">
      <c r="F14" s="41"/>
      <c r="H14" s="41"/>
      <c r="Q14" s="41"/>
      <c r="S14" s="41"/>
    </row>
    <row r="15" spans="1:23" ht="18.75" x14ac:dyDescent="0.2">
      <c r="S15" s="34"/>
      <c r="T15" s="34"/>
      <c r="U15" s="49"/>
      <c r="V15" s="34"/>
      <c r="W15" s="34"/>
    </row>
    <row r="16" spans="1:23" ht="18.75" x14ac:dyDescent="0.2">
      <c r="S16" s="34"/>
      <c r="T16" s="34"/>
      <c r="U16" s="49"/>
      <c r="V16" s="34"/>
      <c r="W16" s="34"/>
    </row>
    <row r="17" spans="19:23" ht="18.75" x14ac:dyDescent="0.2">
      <c r="S17" s="34"/>
      <c r="T17" s="34"/>
      <c r="U17" s="49"/>
      <c r="V17" s="34"/>
      <c r="W17" s="34"/>
    </row>
    <row r="18" spans="19:23" ht="18.75" x14ac:dyDescent="0.2">
      <c r="S18" s="34"/>
      <c r="T18" s="34"/>
      <c r="U18" s="49"/>
      <c r="V18" s="34"/>
      <c r="W18" s="34"/>
    </row>
    <row r="19" spans="19:23" ht="18.75" x14ac:dyDescent="0.2">
      <c r="S19" s="34"/>
      <c r="T19" s="34"/>
      <c r="U19" s="49"/>
      <c r="V19" s="34"/>
      <c r="W19" s="34"/>
    </row>
    <row r="20" spans="19:23" ht="18.75" x14ac:dyDescent="0.2">
      <c r="S20" s="34"/>
      <c r="T20" s="34"/>
      <c r="U20" s="49"/>
      <c r="V20" s="34"/>
      <c r="W20" s="34"/>
    </row>
    <row r="21" spans="19:23" ht="18.75" x14ac:dyDescent="0.2">
      <c r="S21" s="34"/>
      <c r="T21" s="34"/>
      <c r="U21" s="49"/>
      <c r="V21" s="34"/>
      <c r="W21" s="34"/>
    </row>
    <row r="22" spans="19:23" x14ac:dyDescent="0.2">
      <c r="S22" s="34"/>
      <c r="T22" s="34"/>
      <c r="U22" s="34"/>
      <c r="V22" s="34"/>
      <c r="W22" s="34"/>
    </row>
    <row r="23" spans="19:23" x14ac:dyDescent="0.2">
      <c r="S23" s="34"/>
      <c r="T23" s="34"/>
      <c r="U23" s="34"/>
      <c r="V23" s="34"/>
      <c r="W23" s="34"/>
    </row>
    <row r="24" spans="19:23" x14ac:dyDescent="0.2">
      <c r="S24" s="34"/>
      <c r="T24" s="34"/>
      <c r="U24" s="34"/>
      <c r="V24" s="34"/>
      <c r="W24" s="34"/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4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3" ht="21.7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</row>
    <row r="3" spans="1:1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3" ht="14.45" customHeight="1" x14ac:dyDescent="0.2"/>
    <row r="5" spans="1:13" ht="14.45" customHeight="1" x14ac:dyDescent="0.2">
      <c r="A5" s="1" t="s">
        <v>54</v>
      </c>
      <c r="B5" s="14" t="s">
        <v>55</v>
      </c>
      <c r="C5" s="14"/>
      <c r="D5" s="14"/>
      <c r="E5" s="14"/>
      <c r="F5" s="14"/>
      <c r="G5" s="14"/>
      <c r="H5" s="14"/>
      <c r="I5" s="14"/>
      <c r="J5" s="14"/>
    </row>
    <row r="6" spans="1:13" ht="14.45" customHeight="1" x14ac:dyDescent="0.2">
      <c r="D6" s="15" t="s">
        <v>47</v>
      </c>
      <c r="E6" s="15"/>
      <c r="F6" s="15"/>
      <c r="H6" s="15" t="s">
        <v>48</v>
      </c>
      <c r="I6" s="15"/>
      <c r="J6" s="15"/>
    </row>
    <row r="7" spans="1:13" ht="36.4" customHeight="1" x14ac:dyDescent="0.2">
      <c r="A7" s="15" t="s">
        <v>56</v>
      </c>
      <c r="B7" s="15"/>
      <c r="D7" s="12" t="s">
        <v>57</v>
      </c>
      <c r="E7" s="3"/>
      <c r="F7" s="12" t="s">
        <v>58</v>
      </c>
      <c r="H7" s="12" t="s">
        <v>57</v>
      </c>
      <c r="I7" s="3"/>
      <c r="J7" s="12" t="s">
        <v>58</v>
      </c>
    </row>
    <row r="8" spans="1:13" ht="21.75" customHeight="1" x14ac:dyDescent="0.2">
      <c r="A8" s="21" t="s">
        <v>76</v>
      </c>
      <c r="B8" s="21"/>
      <c r="D8" s="32">
        <v>809540</v>
      </c>
      <c r="E8" s="25"/>
      <c r="F8" s="42">
        <f>D8/D$13*100</f>
        <v>100</v>
      </c>
      <c r="G8" s="25"/>
      <c r="H8" s="32">
        <v>25637411</v>
      </c>
      <c r="I8" s="25"/>
      <c r="J8" s="42">
        <f>H8/H$13*100</f>
        <v>95.612252269239519</v>
      </c>
      <c r="K8" s="25"/>
      <c r="L8" s="25"/>
      <c r="M8" s="25"/>
    </row>
    <row r="9" spans="1:13" ht="21.75" customHeight="1" x14ac:dyDescent="0.2">
      <c r="A9" s="23" t="s">
        <v>77</v>
      </c>
      <c r="B9" s="23"/>
      <c r="D9" s="36">
        <v>0</v>
      </c>
      <c r="E9" s="25"/>
      <c r="F9" s="44">
        <f t="shared" ref="F9:F12" si="0">D9/D$13*100</f>
        <v>0</v>
      </c>
      <c r="G9" s="25"/>
      <c r="H9" s="36">
        <v>13914</v>
      </c>
      <c r="I9" s="25"/>
      <c r="J9" s="44">
        <f t="shared" ref="J9:J12" si="1">H9/H$13*100</f>
        <v>5.1890921359968784E-2</v>
      </c>
      <c r="K9" s="25"/>
      <c r="L9" s="25"/>
      <c r="M9" s="25"/>
    </row>
    <row r="10" spans="1:13" ht="21.75" customHeight="1" x14ac:dyDescent="0.2">
      <c r="A10" s="23" t="s">
        <v>78</v>
      </c>
      <c r="B10" s="23"/>
      <c r="D10" s="36">
        <v>0</v>
      </c>
      <c r="E10" s="25"/>
      <c r="F10" s="44">
        <f t="shared" si="0"/>
        <v>0</v>
      </c>
      <c r="G10" s="25"/>
      <c r="H10" s="36">
        <v>386608</v>
      </c>
      <c r="I10" s="25"/>
      <c r="J10" s="44">
        <f t="shared" si="1"/>
        <v>1.4418172578075903</v>
      </c>
      <c r="K10" s="25"/>
      <c r="L10" s="25"/>
      <c r="M10" s="25"/>
    </row>
    <row r="11" spans="1:13" ht="21.75" customHeight="1" x14ac:dyDescent="0.2">
      <c r="A11" s="23" t="s">
        <v>79</v>
      </c>
      <c r="B11" s="23"/>
      <c r="D11" s="36">
        <v>0</v>
      </c>
      <c r="E11" s="25"/>
      <c r="F11" s="44">
        <f t="shared" si="0"/>
        <v>0</v>
      </c>
      <c r="G11" s="25"/>
      <c r="H11" s="36">
        <v>539812</v>
      </c>
      <c r="I11" s="25"/>
      <c r="J11" s="44">
        <f t="shared" si="1"/>
        <v>2.0131768033036845</v>
      </c>
      <c r="K11" s="25"/>
      <c r="L11" s="25"/>
      <c r="M11" s="25"/>
    </row>
    <row r="12" spans="1:13" ht="21.75" customHeight="1" x14ac:dyDescent="0.2">
      <c r="A12" s="22" t="s">
        <v>80</v>
      </c>
      <c r="B12" s="22"/>
      <c r="D12" s="33">
        <v>0</v>
      </c>
      <c r="E12" s="25"/>
      <c r="F12" s="44">
        <f t="shared" si="0"/>
        <v>0</v>
      </c>
      <c r="G12" s="25"/>
      <c r="H12" s="33">
        <v>236194</v>
      </c>
      <c r="I12" s="25"/>
      <c r="J12" s="44">
        <f t="shared" si="1"/>
        <v>0.88086274828923872</v>
      </c>
      <c r="K12" s="25"/>
      <c r="L12" s="25"/>
      <c r="M12" s="25"/>
    </row>
    <row r="13" spans="1:13" ht="21.75" customHeight="1" x14ac:dyDescent="0.2">
      <c r="A13" s="20" t="s">
        <v>20</v>
      </c>
      <c r="B13" s="20"/>
      <c r="D13" s="29">
        <v>809540</v>
      </c>
      <c r="E13" s="25"/>
      <c r="F13" s="29">
        <f>SUM(F8:F12)</f>
        <v>100</v>
      </c>
      <c r="G13" s="25"/>
      <c r="H13" s="29">
        <v>26813939</v>
      </c>
      <c r="I13" s="25"/>
      <c r="J13" s="29">
        <f>SUM(J8:J12)</f>
        <v>99.999999999999986</v>
      </c>
      <c r="K13" s="25"/>
      <c r="L13" s="25"/>
      <c r="M13" s="25"/>
    </row>
    <row r="14" spans="1:13" x14ac:dyDescent="0.2"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D8" sqref="D8:F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3" t="s">
        <v>0</v>
      </c>
      <c r="B1" s="13"/>
      <c r="C1" s="13"/>
      <c r="D1" s="13"/>
      <c r="E1" s="13"/>
      <c r="F1" s="13"/>
    </row>
    <row r="2" spans="1:6" ht="21.75" customHeight="1" x14ac:dyDescent="0.2">
      <c r="A2" s="13" t="s">
        <v>28</v>
      </c>
      <c r="B2" s="13"/>
      <c r="C2" s="13"/>
      <c r="D2" s="13"/>
      <c r="E2" s="13"/>
      <c r="F2" s="13"/>
    </row>
    <row r="3" spans="1:6" ht="21.75" customHeight="1" x14ac:dyDescent="0.2">
      <c r="A3" s="13" t="s">
        <v>2</v>
      </c>
      <c r="B3" s="13"/>
      <c r="C3" s="13"/>
      <c r="D3" s="13"/>
      <c r="E3" s="13"/>
      <c r="F3" s="13"/>
    </row>
    <row r="4" spans="1:6" ht="14.45" customHeight="1" x14ac:dyDescent="0.2"/>
    <row r="5" spans="1:6" ht="29.1" customHeight="1" x14ac:dyDescent="0.2">
      <c r="A5" s="1" t="s">
        <v>63</v>
      </c>
      <c r="B5" s="14" t="s">
        <v>43</v>
      </c>
      <c r="C5" s="14"/>
      <c r="D5" s="14"/>
      <c r="E5" s="14"/>
      <c r="F5" s="14"/>
    </row>
    <row r="6" spans="1:6" ht="14.45" customHeight="1" x14ac:dyDescent="0.2">
      <c r="D6" s="2" t="s">
        <v>47</v>
      </c>
      <c r="F6" s="2" t="s">
        <v>9</v>
      </c>
    </row>
    <row r="7" spans="1:6" ht="14.45" customHeight="1" x14ac:dyDescent="0.2">
      <c r="A7" s="15" t="s">
        <v>43</v>
      </c>
      <c r="B7" s="15"/>
      <c r="D7" s="4" t="s">
        <v>24</v>
      </c>
      <c r="F7" s="4" t="s">
        <v>24</v>
      </c>
    </row>
    <row r="8" spans="1:6" ht="21.75" customHeight="1" x14ac:dyDescent="0.2">
      <c r="A8" s="21" t="s">
        <v>43</v>
      </c>
      <c r="B8" s="21"/>
      <c r="D8" s="32">
        <v>0</v>
      </c>
      <c r="E8" s="25"/>
      <c r="F8" s="32">
        <v>0</v>
      </c>
    </row>
    <row r="9" spans="1:6" ht="21.75" customHeight="1" x14ac:dyDescent="0.2">
      <c r="A9" s="23" t="s">
        <v>64</v>
      </c>
      <c r="B9" s="23"/>
      <c r="D9" s="36">
        <v>0</v>
      </c>
      <c r="E9" s="25"/>
      <c r="F9" s="36">
        <v>0</v>
      </c>
    </row>
    <row r="10" spans="1:6" ht="21.75" customHeight="1" x14ac:dyDescent="0.2">
      <c r="A10" s="22" t="s">
        <v>65</v>
      </c>
      <c r="B10" s="22"/>
      <c r="D10" s="33">
        <v>9039704826</v>
      </c>
      <c r="E10" s="25"/>
      <c r="F10" s="33">
        <v>38116201411</v>
      </c>
    </row>
    <row r="11" spans="1:6" ht="21.75" customHeight="1" x14ac:dyDescent="0.2">
      <c r="A11" s="20" t="s">
        <v>20</v>
      </c>
      <c r="B11" s="20"/>
      <c r="D11" s="29">
        <v>9039704826</v>
      </c>
      <c r="E11" s="25"/>
      <c r="F11" s="29">
        <v>38116201411</v>
      </c>
    </row>
    <row r="12" spans="1:6" x14ac:dyDescent="0.2">
      <c r="D12" s="25"/>
      <c r="E12" s="25"/>
      <c r="F12" s="25"/>
    </row>
    <row r="13" spans="1:6" x14ac:dyDescent="0.2">
      <c r="D13" s="25"/>
      <c r="E13" s="25"/>
      <c r="F13" s="25"/>
    </row>
    <row r="14" spans="1:6" x14ac:dyDescent="0.2">
      <c r="D14" s="25"/>
      <c r="E14" s="25"/>
      <c r="F14" s="2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8"/>
  <sheetViews>
    <sheetView rightToLeft="1" workbookViewId="0">
      <selection activeCell="C22" sqref="C2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21.7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4.45" customHeight="1" x14ac:dyDescent="0.2"/>
    <row r="5" spans="1:15" ht="14.45" customHeight="1" x14ac:dyDescent="0.2">
      <c r="A5" s="14" t="s">
        <v>69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ht="14.45" customHeight="1" x14ac:dyDescent="0.2">
      <c r="A6" s="15" t="s">
        <v>31</v>
      </c>
      <c r="C6" s="15" t="s">
        <v>47</v>
      </c>
      <c r="D6" s="15"/>
      <c r="E6" s="15"/>
      <c r="F6" s="15"/>
      <c r="G6" s="15"/>
      <c r="I6" s="15" t="s">
        <v>48</v>
      </c>
      <c r="J6" s="15"/>
      <c r="K6" s="15"/>
      <c r="L6" s="15"/>
      <c r="M6" s="15"/>
    </row>
    <row r="7" spans="1:15" ht="29.1" customHeight="1" x14ac:dyDescent="0.2">
      <c r="A7" s="15"/>
      <c r="C7" s="12" t="s">
        <v>67</v>
      </c>
      <c r="D7" s="3"/>
      <c r="E7" s="12" t="s">
        <v>66</v>
      </c>
      <c r="F7" s="3"/>
      <c r="G7" s="12" t="s">
        <v>68</v>
      </c>
      <c r="I7" s="12" t="s">
        <v>67</v>
      </c>
      <c r="J7" s="3"/>
      <c r="K7" s="12" t="s">
        <v>66</v>
      </c>
      <c r="L7" s="3"/>
      <c r="M7" s="12" t="s">
        <v>68</v>
      </c>
    </row>
    <row r="8" spans="1:15" ht="21.75" customHeight="1" x14ac:dyDescent="0.2">
      <c r="A8" s="9" t="s">
        <v>27</v>
      </c>
      <c r="C8" s="32">
        <v>809540</v>
      </c>
      <c r="D8" s="25"/>
      <c r="E8" s="32">
        <v>0</v>
      </c>
      <c r="F8" s="25"/>
      <c r="G8" s="32">
        <v>809540</v>
      </c>
      <c r="H8" s="25"/>
      <c r="I8" s="32">
        <v>25637411</v>
      </c>
      <c r="J8" s="25"/>
      <c r="K8" s="32">
        <v>0</v>
      </c>
      <c r="L8" s="25"/>
      <c r="M8" s="32">
        <v>25637411</v>
      </c>
      <c r="N8" s="25"/>
      <c r="O8" s="25"/>
    </row>
    <row r="9" spans="1:15" ht="21.75" customHeight="1" x14ac:dyDescent="0.2">
      <c r="A9" s="11" t="s">
        <v>59</v>
      </c>
      <c r="C9" s="36">
        <v>0</v>
      </c>
      <c r="D9" s="25"/>
      <c r="E9" s="36">
        <v>0</v>
      </c>
      <c r="F9" s="25"/>
      <c r="G9" s="36">
        <v>0</v>
      </c>
      <c r="H9" s="25"/>
      <c r="I9" s="36">
        <v>13914</v>
      </c>
      <c r="J9" s="25"/>
      <c r="K9" s="36">
        <v>0</v>
      </c>
      <c r="L9" s="25"/>
      <c r="M9" s="36">
        <v>13914</v>
      </c>
      <c r="N9" s="25"/>
      <c r="O9" s="25"/>
    </row>
    <row r="10" spans="1:15" ht="21.75" customHeight="1" x14ac:dyDescent="0.2">
      <c r="A10" s="11" t="s">
        <v>60</v>
      </c>
      <c r="C10" s="36">
        <v>0</v>
      </c>
      <c r="D10" s="25"/>
      <c r="E10" s="36">
        <v>0</v>
      </c>
      <c r="F10" s="25"/>
      <c r="G10" s="36">
        <v>0</v>
      </c>
      <c r="H10" s="25"/>
      <c r="I10" s="36">
        <v>386608</v>
      </c>
      <c r="J10" s="25"/>
      <c r="K10" s="36">
        <v>0</v>
      </c>
      <c r="L10" s="25"/>
      <c r="M10" s="36">
        <v>386608</v>
      </c>
      <c r="N10" s="25"/>
      <c r="O10" s="25"/>
    </row>
    <row r="11" spans="1:15" ht="21.75" customHeight="1" x14ac:dyDescent="0.2">
      <c r="A11" s="11" t="s">
        <v>61</v>
      </c>
      <c r="C11" s="36">
        <v>0</v>
      </c>
      <c r="D11" s="25"/>
      <c r="E11" s="36">
        <v>0</v>
      </c>
      <c r="F11" s="25"/>
      <c r="G11" s="36">
        <v>0</v>
      </c>
      <c r="H11" s="25"/>
      <c r="I11" s="36">
        <v>539812</v>
      </c>
      <c r="J11" s="25"/>
      <c r="K11" s="36">
        <v>0</v>
      </c>
      <c r="L11" s="25"/>
      <c r="M11" s="36">
        <v>539812</v>
      </c>
      <c r="N11" s="25"/>
      <c r="O11" s="25"/>
    </row>
    <row r="12" spans="1:15" ht="21.75" customHeight="1" x14ac:dyDescent="0.2">
      <c r="A12" s="10" t="s">
        <v>62</v>
      </c>
      <c r="C12" s="33">
        <v>0</v>
      </c>
      <c r="D12" s="25"/>
      <c r="E12" s="33">
        <v>0</v>
      </c>
      <c r="F12" s="25"/>
      <c r="G12" s="33">
        <v>0</v>
      </c>
      <c r="H12" s="25"/>
      <c r="I12" s="33">
        <v>236194</v>
      </c>
      <c r="J12" s="25"/>
      <c r="K12" s="33">
        <v>0</v>
      </c>
      <c r="L12" s="25"/>
      <c r="M12" s="33">
        <v>236194</v>
      </c>
      <c r="N12" s="25"/>
      <c r="O12" s="25"/>
    </row>
    <row r="13" spans="1:15" ht="21.75" customHeight="1" x14ac:dyDescent="0.2">
      <c r="A13" s="7" t="s">
        <v>20</v>
      </c>
      <c r="C13" s="29">
        <v>809540</v>
      </c>
      <c r="D13" s="25"/>
      <c r="E13" s="29">
        <v>0</v>
      </c>
      <c r="F13" s="25"/>
      <c r="G13" s="29">
        <v>809540</v>
      </c>
      <c r="H13" s="25"/>
      <c r="I13" s="29">
        <v>26813939</v>
      </c>
      <c r="J13" s="25"/>
      <c r="K13" s="29">
        <v>0</v>
      </c>
      <c r="L13" s="25"/>
      <c r="M13" s="29">
        <v>26813939</v>
      </c>
      <c r="N13" s="25"/>
      <c r="O13" s="25"/>
    </row>
    <row r="14" spans="1:15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x14ac:dyDescent="0.2"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x14ac:dyDescent="0.2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3:15" x14ac:dyDescent="0.2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3:15" x14ac:dyDescent="0.2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8"/>
  <sheetViews>
    <sheetView rightToLeft="1" workbookViewId="0">
      <selection activeCell="I15" sqref="I15:I19"/>
    </sheetView>
  </sheetViews>
  <sheetFormatPr defaultRowHeight="12.75" x14ac:dyDescent="0.2"/>
  <cols>
    <col min="1" max="1" width="40.28515625" customWidth="1"/>
    <col min="2" max="2" width="1.28515625" customWidth="1"/>
    <col min="3" max="3" width="8.2851562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9" bestFit="1" customWidth="1"/>
    <col min="14" max="14" width="1.28515625" customWidth="1"/>
    <col min="15" max="15" width="18.7109375" bestFit="1" customWidth="1"/>
    <col min="16" max="16" width="1.28515625" customWidth="1"/>
    <col min="17" max="17" width="14.28515625" customWidth="1"/>
    <col min="18" max="18" width="3.85546875" customWidth="1"/>
    <col min="19" max="19" width="0.28515625" customWidth="1"/>
  </cols>
  <sheetData>
    <row r="1" spans="1:20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0" ht="21.7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0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0" ht="14.45" customHeight="1" x14ac:dyDescent="0.2"/>
    <row r="5" spans="1:20" ht="14.45" customHeight="1" x14ac:dyDescent="0.2">
      <c r="A5" s="14" t="s">
        <v>70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20" ht="14.45" customHeight="1" x14ac:dyDescent="0.2">
      <c r="A6" s="15" t="s">
        <v>31</v>
      </c>
      <c r="C6" s="15" t="s">
        <v>47</v>
      </c>
      <c r="D6" s="15"/>
      <c r="E6" s="15"/>
      <c r="F6" s="15"/>
      <c r="G6" s="15"/>
      <c r="H6" s="15"/>
      <c r="I6" s="15"/>
      <c r="K6" s="15" t="s">
        <v>48</v>
      </c>
      <c r="L6" s="15"/>
      <c r="M6" s="15"/>
      <c r="N6" s="15"/>
      <c r="O6" s="15"/>
      <c r="P6" s="15"/>
      <c r="Q6" s="15"/>
      <c r="R6" s="15"/>
    </row>
    <row r="7" spans="1:20" ht="36.75" customHeight="1" x14ac:dyDescent="0.2">
      <c r="A7" s="15"/>
      <c r="C7" s="12" t="s">
        <v>13</v>
      </c>
      <c r="D7" s="3"/>
      <c r="E7" s="12" t="s">
        <v>71</v>
      </c>
      <c r="F7" s="3"/>
      <c r="G7" s="12" t="s">
        <v>72</v>
      </c>
      <c r="H7" s="3"/>
      <c r="I7" s="12" t="s">
        <v>73</v>
      </c>
      <c r="K7" s="12" t="s">
        <v>13</v>
      </c>
      <c r="L7" s="3"/>
      <c r="M7" s="12" t="s">
        <v>71</v>
      </c>
      <c r="N7" s="3"/>
      <c r="O7" s="12" t="s">
        <v>72</v>
      </c>
      <c r="P7" s="3"/>
      <c r="Q7" s="24" t="s">
        <v>73</v>
      </c>
      <c r="R7" s="24"/>
    </row>
    <row r="8" spans="1:20" ht="18.75" x14ac:dyDescent="0.2">
      <c r="A8" s="9" t="s">
        <v>19</v>
      </c>
      <c r="C8" s="32">
        <v>129375</v>
      </c>
      <c r="D8" s="25"/>
      <c r="E8" s="32">
        <v>2293186323103</v>
      </c>
      <c r="F8" s="25"/>
      <c r="G8" s="32">
        <v>1359263484030</v>
      </c>
      <c r="H8" s="25"/>
      <c r="I8" s="32">
        <v>933922839073</v>
      </c>
      <c r="J8" s="25"/>
      <c r="K8" s="32">
        <v>160550</v>
      </c>
      <c r="L8" s="25"/>
      <c r="M8" s="32">
        <v>2739594378340</v>
      </c>
      <c r="N8" s="25"/>
      <c r="O8" s="32">
        <v>1669806245547</v>
      </c>
      <c r="P8" s="25"/>
      <c r="Q8" s="39">
        <v>1069788132793</v>
      </c>
      <c r="R8" s="39"/>
      <c r="S8" s="25"/>
      <c r="T8" s="25"/>
    </row>
    <row r="9" spans="1:20" ht="21.75" customHeight="1" x14ac:dyDescent="0.2">
      <c r="A9" s="10" t="s">
        <v>53</v>
      </c>
      <c r="C9" s="33">
        <v>0</v>
      </c>
      <c r="D9" s="25"/>
      <c r="E9" s="33">
        <v>0</v>
      </c>
      <c r="F9" s="25"/>
      <c r="G9" s="33">
        <v>0</v>
      </c>
      <c r="H9" s="25"/>
      <c r="I9" s="33">
        <v>0</v>
      </c>
      <c r="J9" s="25"/>
      <c r="K9" s="33">
        <v>10526488</v>
      </c>
      <c r="L9" s="25"/>
      <c r="M9" s="33">
        <v>68002615794068</v>
      </c>
      <c r="N9" s="25"/>
      <c r="O9" s="33">
        <v>68002615794340</v>
      </c>
      <c r="P9" s="25"/>
      <c r="Q9" s="40">
        <v>-272</v>
      </c>
      <c r="R9" s="40"/>
      <c r="S9" s="25"/>
      <c r="T9" s="25"/>
    </row>
    <row r="10" spans="1:20" ht="21.75" customHeight="1" x14ac:dyDescent="0.2">
      <c r="A10" s="7" t="s">
        <v>20</v>
      </c>
      <c r="C10" s="29">
        <v>129375</v>
      </c>
      <c r="D10" s="25"/>
      <c r="E10" s="29">
        <v>2293186323103</v>
      </c>
      <c r="F10" s="25"/>
      <c r="G10" s="29">
        <v>1359263484030</v>
      </c>
      <c r="H10" s="25"/>
      <c r="I10" s="29">
        <v>933922839073</v>
      </c>
      <c r="J10" s="25"/>
      <c r="K10" s="29">
        <v>10687038</v>
      </c>
      <c r="L10" s="25"/>
      <c r="M10" s="29">
        <v>70742210172408</v>
      </c>
      <c r="N10" s="25"/>
      <c r="O10" s="29">
        <v>69672422039887</v>
      </c>
      <c r="P10" s="25"/>
      <c r="Q10" s="38">
        <v>1069788132521</v>
      </c>
      <c r="R10" s="38"/>
      <c r="S10" s="25"/>
      <c r="T10" s="25"/>
    </row>
    <row r="11" spans="1:20" x14ac:dyDescent="0.2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5" spans="1:20" x14ac:dyDescent="0.2">
      <c r="I15" s="41"/>
    </row>
    <row r="16" spans="1:20" x14ac:dyDescent="0.2">
      <c r="I16" s="41"/>
    </row>
    <row r="18" spans="9:9" x14ac:dyDescent="0.2">
      <c r="I18" s="41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"/>
  <sheetViews>
    <sheetView rightToLeft="1" workbookViewId="0">
      <selection activeCell="A20" sqref="A20"/>
    </sheetView>
  </sheetViews>
  <sheetFormatPr defaultRowHeight="12.75" x14ac:dyDescent="0.2"/>
  <cols>
    <col min="1" max="1" width="40.28515625" customWidth="1"/>
    <col min="2" max="2" width="1.28515625" customWidth="1"/>
    <col min="3" max="3" width="10.85546875" style="25" bestFit="1" customWidth="1"/>
    <col min="4" max="4" width="1.28515625" style="25" customWidth="1"/>
    <col min="5" max="5" width="20.140625" style="25" bestFit="1" customWidth="1"/>
    <col min="6" max="6" width="1.28515625" style="25" customWidth="1"/>
    <col min="7" max="7" width="19.7109375" style="25" bestFit="1" customWidth="1"/>
    <col min="8" max="8" width="1.28515625" style="25" customWidth="1"/>
    <col min="9" max="9" width="26.28515625" style="25" bestFit="1" customWidth="1"/>
    <col min="10" max="10" width="1.28515625" style="25" customWidth="1"/>
    <col min="11" max="11" width="10.85546875" style="25" bestFit="1" customWidth="1"/>
    <col min="12" max="12" width="1.28515625" style="25" customWidth="1"/>
    <col min="13" max="13" width="20.140625" style="25" bestFit="1" customWidth="1"/>
    <col min="14" max="14" width="1.28515625" style="25" customWidth="1"/>
    <col min="15" max="15" width="20.140625" style="25" bestFit="1" customWidth="1"/>
    <col min="16" max="16" width="1.28515625" style="25" customWidth="1"/>
    <col min="17" max="17" width="14.28515625" style="25" customWidth="1"/>
    <col min="18" max="18" width="6.28515625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21.7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24" x14ac:dyDescent="0.2">
      <c r="A5" s="14" t="s">
        <v>74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4.45" customHeight="1" x14ac:dyDescent="0.2">
      <c r="A6" s="15" t="s">
        <v>31</v>
      </c>
      <c r="C6" s="15" t="s">
        <v>47</v>
      </c>
      <c r="D6" s="15"/>
      <c r="E6" s="15"/>
      <c r="F6" s="15"/>
      <c r="G6" s="15"/>
      <c r="H6" s="15"/>
      <c r="I6" s="15"/>
      <c r="K6" s="15" t="s">
        <v>48</v>
      </c>
      <c r="L6" s="15"/>
      <c r="M6" s="15"/>
      <c r="N6" s="15"/>
      <c r="O6" s="15"/>
      <c r="P6" s="15"/>
      <c r="Q6" s="15"/>
      <c r="R6" s="15"/>
    </row>
    <row r="7" spans="1:18" ht="57" customHeight="1" x14ac:dyDescent="0.2">
      <c r="A7" s="15"/>
      <c r="C7" s="12" t="s">
        <v>13</v>
      </c>
      <c r="D7" s="26"/>
      <c r="E7" s="12" t="s">
        <v>15</v>
      </c>
      <c r="F7" s="26"/>
      <c r="G7" s="12" t="s">
        <v>72</v>
      </c>
      <c r="H7" s="26"/>
      <c r="I7" s="12" t="s">
        <v>75</v>
      </c>
      <c r="K7" s="12" t="s">
        <v>13</v>
      </c>
      <c r="L7" s="26"/>
      <c r="M7" s="12" t="s">
        <v>15</v>
      </c>
      <c r="N7" s="26"/>
      <c r="O7" s="12" t="s">
        <v>72</v>
      </c>
      <c r="P7" s="26"/>
      <c r="Q7" s="24" t="s">
        <v>75</v>
      </c>
      <c r="R7" s="24"/>
    </row>
    <row r="8" spans="1:18" ht="21.75" customHeight="1" x14ac:dyDescent="0.2">
      <c r="A8" s="5" t="s">
        <v>19</v>
      </c>
      <c r="C8" s="27">
        <v>14186447</v>
      </c>
      <c r="E8" s="27">
        <v>252195759574704</v>
      </c>
      <c r="G8" s="27">
        <v>214863648282396</v>
      </c>
      <c r="I8" s="27">
        <v>37332111292308</v>
      </c>
      <c r="K8" s="27">
        <v>14186447</v>
      </c>
      <c r="M8" s="27">
        <v>252195759574704</v>
      </c>
      <c r="O8" s="27">
        <v>149048287704942</v>
      </c>
      <c r="Q8" s="37">
        <v>103147471869762</v>
      </c>
      <c r="R8" s="37"/>
    </row>
    <row r="9" spans="1:18" ht="21.75" customHeight="1" x14ac:dyDescent="0.2">
      <c r="A9" s="7" t="s">
        <v>20</v>
      </c>
      <c r="C9" s="29">
        <v>14186447</v>
      </c>
      <c r="E9" s="29">
        <v>252195759574704</v>
      </c>
      <c r="G9" s="29">
        <v>214863648282396</v>
      </c>
      <c r="I9" s="29">
        <v>37332111292308</v>
      </c>
      <c r="K9" s="29">
        <v>14186447</v>
      </c>
      <c r="M9" s="29">
        <v>252195759574704</v>
      </c>
      <c r="O9" s="29">
        <v>149048287704942</v>
      </c>
      <c r="Q9" s="38">
        <v>103147471869762</v>
      </c>
      <c r="R9" s="38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2025-12-27T08:34:33Z</dcterms:created>
  <dcterms:modified xsi:type="dcterms:W3CDTF">2025-12-27T11:09:50Z</dcterms:modified>
</cp:coreProperties>
</file>