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کیمیا زرین کاردان\گزارش افشا پرتفو\1404\"/>
    </mc:Choice>
  </mc:AlternateContent>
  <xr:revisionPtr revIDLastSave="0" documentId="13_ncr:1_{B2A8C253-CB00-4794-B01D-F2CD07FEB59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سهام'!$A$1:$X$11</definedName>
    <definedName name="_xlnm.Print_Area" localSheetId="8">'درآمد ناشی از تغییر قیمت اوراق'!$A$1:$S$9</definedName>
    <definedName name="_xlnm.Print_Area" localSheetId="7">'درآمد ناشی از فروش'!$A$1:$S$10</definedName>
    <definedName name="_xlnm.Print_Area" localSheetId="5">'سایر درآمدها'!$A$1:$G$11</definedName>
    <definedName name="_xlnm.Print_Area" localSheetId="1">سپرده!$A$1:$M$16</definedName>
    <definedName name="_xlnm.Print_Area" localSheetId="6">'سود سپرده بانکی'!$A$1:$N$13</definedName>
    <definedName name="_xlnm.Print_Area" localSheetId="0">سهام!$A$1:$AC$10</definedName>
  </definedNames>
  <calcPr calcId="191029"/>
</workbook>
</file>

<file path=xl/calcChain.xml><?xml version="1.0" encoding="utf-8"?>
<calcChain xmlns="http://schemas.openxmlformats.org/spreadsheetml/2006/main">
  <c r="J13" i="8" l="1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J13" i="13"/>
  <c r="J9" i="13"/>
  <c r="J10" i="13"/>
  <c r="J11" i="13"/>
  <c r="J12" i="13"/>
  <c r="J8" i="13"/>
  <c r="F13" i="13"/>
  <c r="F9" i="13"/>
  <c r="F10" i="13"/>
  <c r="F11" i="13"/>
  <c r="F12" i="13"/>
  <c r="F8" i="13"/>
  <c r="L16" i="7"/>
</calcChain>
</file>

<file path=xl/sharedStrings.xml><?xml version="1.0" encoding="utf-8"?>
<sst xmlns="http://schemas.openxmlformats.org/spreadsheetml/2006/main" count="179" uniqueCount="78">
  <si>
    <t>صندوق قابل معامله كيميا زرين كاردان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</si>
  <si>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</si>
  <si>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</si>
  <si>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</si>
  <si>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</si>
  <si>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</si>
  <si>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</si>
  <si>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</si>
  <si>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</si>
  <si>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</si>
  <si>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</si>
  <si>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</si>
  <si>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</si>
  <si>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</si>
  <si>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</si>
  <si>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</si>
  <si>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</si>
  <si>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</si>
  <si>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</si>
  <si>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CD1GOB0001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</si>
  <si>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</si>
  <si>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</si>
  <si>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</si>
  <si>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</si>
  <si>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</si>
  <si>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</si>
  <si>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</si>
  <si>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مطهری- مهرداد</t>
  </si>
  <si>
    <t>حساب جاری بانک سامان سرو</t>
  </si>
  <si>
    <t>سپرده کوتاه مدت بانک سامان ملاصدرا</t>
  </si>
  <si>
    <t>سپرده کوتاه مدت موسسه اعتباری ملل شیراز جنوبی</t>
  </si>
  <si>
    <t>سپرده کوتاه مدت بانک پاسارگاد ارمغان</t>
  </si>
  <si>
    <t>سپرده کوتاه مدت بانک اقتصاد نوین شهران</t>
  </si>
  <si>
    <t>سپرده کوتاه مدت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</si>
  <si>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</si>
  <si>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</si>
  <si>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</si>
  <si>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</si>
  <si>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</si>
  <si>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</si>
  <si>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</si>
  <si>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</si>
  <si>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</si>
  <si>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</si>
  <si>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</si>
  <si>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</si>
  <si>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</si>
  <si>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</si>
  <si>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</si>
  <si>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</si>
  <si>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</si>
  <si>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</si>
  <si>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</si>
  <si>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</si>
  <si>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</si>
  <si>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</si>
  <si>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</si>
  <si>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</si>
  <si>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</si>
  <si>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 غیرفعال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</si>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</sst>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0" fillId="0" borderId="5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"/>
  <sheetViews>
    <sheetView rightToLeft="1" workbookViewId="0">
      <selection activeCell="P10" activeCellId="3" sqref="F10 L10 T10 P1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" style="27" bestFit="1" customWidth="1"/>
    <col min="7" max="7" width="1.28515625" style="27" customWidth="1"/>
    <col min="8" max="8" width="18.7109375" style="27" bestFit="1" customWidth="1"/>
    <col min="9" max="9" width="1.28515625" style="27" customWidth="1"/>
    <col min="10" max="10" width="20" style="27" bestFit="1" customWidth="1"/>
    <col min="11" max="11" width="1.28515625" style="27" customWidth="1"/>
    <col min="12" max="12" width="8.140625" style="27" bestFit="1" customWidth="1"/>
    <col min="13" max="13" width="1.28515625" style="27" customWidth="1"/>
    <col min="14" max="14" width="17.7109375" style="27" bestFit="1" customWidth="1"/>
    <col min="15" max="15" width="1.28515625" style="27" customWidth="1"/>
    <col min="16" max="16" width="8" style="27" bestFit="1" customWidth="1"/>
    <col min="17" max="17" width="1.28515625" style="27" customWidth="1"/>
    <col min="18" max="18" width="16" style="27" bestFit="1" customWidth="1"/>
    <col min="19" max="19" width="1.28515625" style="27" customWidth="1"/>
    <col min="20" max="20" width="11" style="27" bestFit="1" customWidth="1"/>
    <col min="21" max="21" width="1.28515625" style="27" customWidth="1"/>
    <col min="22" max="22" width="16.140625" style="27" bestFit="1" customWidth="1"/>
    <col min="23" max="23" width="1.28515625" style="27" customWidth="1"/>
    <col min="24" max="24" width="18.85546875" style="27" bestFit="1" customWidth="1"/>
    <col min="25" max="25" width="1.28515625" style="27" customWidth="1"/>
    <col min="26" max="26" width="20.140625" style="27" bestFit="1" customWidth="1"/>
    <col min="27" max="27" width="1.28515625" style="27" customWidth="1"/>
    <col min="28" max="28" width="18.28515625" style="27" bestFit="1" customWidth="1"/>
    <col min="29" max="29" width="0.28515625" customWidth="1"/>
  </cols>
  <sheetData>
    <row r="1" spans="1:28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21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4.45" customHeight="1" x14ac:dyDescent="0.2">
      <c r="A4" s="1" t="s">
        <v>3</v>
      </c>
      <c r="B4" s="15" t="s">
        <v>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ht="14.45" customHeight="1" x14ac:dyDescent="0.2">
      <c r="A5" s="15" t="s">
        <v>5</v>
      </c>
      <c r="B5" s="15"/>
      <c r="C5" s="15" t="s">
        <v>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ht="14.45" customHeight="1" x14ac:dyDescent="0.2">
      <c r="F6" s="16" t="s">
        <v>7</v>
      </c>
      <c r="G6" s="16"/>
      <c r="H6" s="16"/>
      <c r="I6" s="16"/>
      <c r="J6" s="16"/>
      <c r="L6" s="16" t="s">
        <v>8</v>
      </c>
      <c r="M6" s="16"/>
      <c r="N6" s="16"/>
      <c r="O6" s="16"/>
      <c r="P6" s="16"/>
      <c r="Q6" s="16"/>
      <c r="R6" s="16"/>
      <c r="T6" s="16" t="s">
        <v>9</v>
      </c>
      <c r="U6" s="16"/>
      <c r="V6" s="16"/>
      <c r="W6" s="16"/>
      <c r="X6" s="16"/>
      <c r="Y6" s="16"/>
      <c r="Z6" s="16"/>
      <c r="AA6" s="16"/>
      <c r="AB6" s="16"/>
    </row>
    <row r="7" spans="1:28" ht="14.45" customHeight="1" x14ac:dyDescent="0.2">
      <c r="F7" s="28"/>
      <c r="G7" s="28"/>
      <c r="H7" s="28"/>
      <c r="I7" s="28"/>
      <c r="J7" s="28"/>
      <c r="L7" s="17" t="s">
        <v>10</v>
      </c>
      <c r="M7" s="17"/>
      <c r="N7" s="17"/>
      <c r="O7" s="28"/>
      <c r="P7" s="17" t="s">
        <v>11</v>
      </c>
      <c r="Q7" s="17"/>
      <c r="R7" s="17"/>
      <c r="T7" s="28"/>
      <c r="U7" s="28"/>
      <c r="V7" s="28"/>
      <c r="W7" s="28"/>
      <c r="X7" s="28"/>
      <c r="Y7" s="28"/>
      <c r="Z7" s="28"/>
      <c r="AA7" s="28"/>
      <c r="AB7" s="28"/>
    </row>
    <row r="8" spans="1:28" ht="14.45" customHeight="1" x14ac:dyDescent="0.2">
      <c r="A8" s="16" t="s">
        <v>12</v>
      </c>
      <c r="B8" s="16"/>
      <c r="C8" s="16"/>
      <c r="E8" s="16" t="s">
        <v>13</v>
      </c>
      <c r="F8" s="16"/>
      <c r="H8" s="2" t="s">
        <v>14</v>
      </c>
      <c r="J8" s="2" t="s">
        <v>15</v>
      </c>
      <c r="L8" s="4" t="s">
        <v>13</v>
      </c>
      <c r="M8" s="28"/>
      <c r="N8" s="4" t="s">
        <v>14</v>
      </c>
      <c r="P8" s="4" t="s">
        <v>13</v>
      </c>
      <c r="Q8" s="28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18" t="s">
        <v>19</v>
      </c>
      <c r="B9" s="18"/>
      <c r="C9" s="18"/>
      <c r="D9" s="6"/>
      <c r="E9" s="19">
        <v>12487545</v>
      </c>
      <c r="F9" s="19"/>
      <c r="H9" s="29">
        <v>89424854685160</v>
      </c>
      <c r="J9" s="29">
        <v>155943922498056</v>
      </c>
      <c r="L9" s="33">
        <v>436939</v>
      </c>
      <c r="N9" s="29">
        <v>5974760332457</v>
      </c>
      <c r="P9" s="33">
        <v>-31175</v>
      </c>
      <c r="R9" s="29">
        <v>446408055237</v>
      </c>
      <c r="T9" s="33">
        <v>12893309</v>
      </c>
      <c r="V9" s="33">
        <v>14100000</v>
      </c>
      <c r="X9" s="29">
        <v>95169534257451</v>
      </c>
      <c r="Z9" s="29">
        <v>181359347323440</v>
      </c>
      <c r="AB9" s="30">
        <v>99.99</v>
      </c>
    </row>
    <row r="10" spans="1:28" ht="21.75" customHeight="1" x14ac:dyDescent="0.2">
      <c r="A10" s="21" t="s">
        <v>20</v>
      </c>
      <c r="B10" s="21"/>
      <c r="C10" s="21"/>
      <c r="D10" s="21"/>
      <c r="F10" s="34"/>
      <c r="H10" s="31">
        <v>89424854685160</v>
      </c>
      <c r="J10" s="31">
        <v>155943922498056</v>
      </c>
      <c r="L10" s="34"/>
      <c r="N10" s="31">
        <v>5974760332457</v>
      </c>
      <c r="P10" s="34"/>
      <c r="R10" s="31">
        <v>446408055237</v>
      </c>
      <c r="T10" s="34"/>
      <c r="V10" s="34"/>
      <c r="X10" s="31">
        <v>95169534257451</v>
      </c>
      <c r="Z10" s="31">
        <v>181359347323440</v>
      </c>
      <c r="AB10" s="32">
        <v>99.99</v>
      </c>
    </row>
  </sheetData>
  <mergeCells count="16">
    <mergeCell ref="A8:C8"/>
    <mergeCell ref="E8:F8"/>
    <mergeCell ref="A9:C9"/>
    <mergeCell ref="E9:F9"/>
    <mergeCell ref="A10:D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6"/>
  <sheetViews>
    <sheetView rightToLeft="1" workbookViewId="0">
      <selection activeCell="L12" sqref="L1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7.5703125" bestFit="1" customWidth="1"/>
    <col min="7" max="7" width="1.28515625" customWidth="1"/>
    <col min="8" max="8" width="17.4257812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21.75" customHeight="1" x14ac:dyDescent="0.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4.45" customHeight="1" x14ac:dyDescent="0.2"/>
    <row r="5" spans="1:12" ht="14.45" customHeight="1" x14ac:dyDescent="0.2">
      <c r="A5" s="1" t="s">
        <v>21</v>
      </c>
      <c r="B5" s="15" t="s">
        <v>22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4.45" customHeight="1" x14ac:dyDescent="0.2">
      <c r="D6" s="2" t="s">
        <v>7</v>
      </c>
      <c r="F6" s="16" t="s">
        <v>8</v>
      </c>
      <c r="G6" s="16"/>
      <c r="H6" s="16"/>
      <c r="J6" s="36" t="s">
        <v>9</v>
      </c>
      <c r="K6" s="36"/>
      <c r="L6" s="36"/>
    </row>
    <row r="7" spans="1:12" ht="14.45" customHeight="1" x14ac:dyDescent="0.2">
      <c r="D7" s="3"/>
      <c r="F7" s="3"/>
      <c r="G7" s="3"/>
      <c r="H7" s="3"/>
      <c r="J7" s="35"/>
    </row>
    <row r="8" spans="1:12" ht="14.45" customHeight="1" x14ac:dyDescent="0.2">
      <c r="A8" s="16" t="s">
        <v>23</v>
      </c>
      <c r="B8" s="16"/>
      <c r="D8" s="2" t="s">
        <v>24</v>
      </c>
      <c r="F8" s="2" t="s">
        <v>25</v>
      </c>
      <c r="H8" s="2" t="s">
        <v>26</v>
      </c>
      <c r="J8" s="2" t="s">
        <v>24</v>
      </c>
      <c r="L8" s="2" t="s">
        <v>18</v>
      </c>
    </row>
    <row r="9" spans="1:12" ht="21.75" customHeight="1" x14ac:dyDescent="0.2">
      <c r="A9" s="22" t="s">
        <v>27</v>
      </c>
      <c r="B9" s="22"/>
      <c r="D9" s="33">
        <v>16798601269</v>
      </c>
      <c r="E9" s="27"/>
      <c r="F9" s="33">
        <v>5389481602640</v>
      </c>
      <c r="G9" s="27"/>
      <c r="H9" s="33">
        <v>5406270866008</v>
      </c>
      <c r="I9" s="27"/>
      <c r="J9" s="33">
        <v>9337901</v>
      </c>
      <c r="K9" s="27"/>
      <c r="L9" s="41">
        <v>0</v>
      </c>
    </row>
    <row r="10" spans="1:12" ht="21.75" customHeight="1" x14ac:dyDescent="0.2">
      <c r="A10" s="23" t="s">
        <v>28</v>
      </c>
      <c r="B10" s="23"/>
      <c r="D10" s="38">
        <v>48866608</v>
      </c>
      <c r="E10" s="27"/>
      <c r="F10" s="38">
        <v>0</v>
      </c>
      <c r="G10" s="27"/>
      <c r="H10" s="38">
        <v>0</v>
      </c>
      <c r="I10" s="27"/>
      <c r="J10" s="38">
        <v>48866608</v>
      </c>
      <c r="K10" s="27"/>
      <c r="L10" s="42">
        <v>0</v>
      </c>
    </row>
    <row r="11" spans="1:12" ht="21.75" customHeight="1" x14ac:dyDescent="0.2">
      <c r="A11" s="23" t="s">
        <v>29</v>
      </c>
      <c r="B11" s="23"/>
      <c r="D11" s="38">
        <v>811086</v>
      </c>
      <c r="E11" s="27"/>
      <c r="F11" s="38">
        <v>3430</v>
      </c>
      <c r="G11" s="27"/>
      <c r="H11" s="38">
        <v>0</v>
      </c>
      <c r="I11" s="27"/>
      <c r="J11" s="38">
        <v>814516</v>
      </c>
      <c r="K11" s="27"/>
      <c r="L11" s="42">
        <v>0</v>
      </c>
    </row>
    <row r="12" spans="1:12" ht="21.75" customHeight="1" x14ac:dyDescent="0.2">
      <c r="A12" s="23" t="s">
        <v>30</v>
      </c>
      <c r="B12" s="23"/>
      <c r="D12" s="38">
        <v>22836296</v>
      </c>
      <c r="E12" s="27"/>
      <c r="F12" s="38">
        <v>96976</v>
      </c>
      <c r="G12" s="27"/>
      <c r="H12" s="38">
        <v>0</v>
      </c>
      <c r="I12" s="27"/>
      <c r="J12" s="38">
        <v>22933272</v>
      </c>
      <c r="K12" s="27"/>
      <c r="L12" s="42">
        <v>0</v>
      </c>
    </row>
    <row r="13" spans="1:12" ht="21.75" customHeight="1" x14ac:dyDescent="0.2">
      <c r="A13" s="23" t="s">
        <v>31</v>
      </c>
      <c r="B13" s="23"/>
      <c r="D13" s="38">
        <v>457393</v>
      </c>
      <c r="E13" s="27"/>
      <c r="F13" s="38">
        <v>0</v>
      </c>
      <c r="G13" s="27"/>
      <c r="H13" s="38">
        <v>0</v>
      </c>
      <c r="I13" s="27"/>
      <c r="J13" s="38">
        <v>457393</v>
      </c>
      <c r="K13" s="27"/>
      <c r="L13" s="42">
        <v>0</v>
      </c>
    </row>
    <row r="14" spans="1:12" ht="21.75" customHeight="1" x14ac:dyDescent="0.2">
      <c r="A14" s="23" t="s">
        <v>32</v>
      </c>
      <c r="B14" s="23"/>
      <c r="D14" s="38">
        <v>30241180</v>
      </c>
      <c r="E14" s="27"/>
      <c r="F14" s="38">
        <v>127879</v>
      </c>
      <c r="G14" s="27"/>
      <c r="H14" s="38">
        <v>0</v>
      </c>
      <c r="I14" s="27"/>
      <c r="J14" s="38">
        <v>30369059</v>
      </c>
      <c r="K14" s="27"/>
      <c r="L14" s="42">
        <v>0</v>
      </c>
    </row>
    <row r="15" spans="1:12" ht="21.75" customHeight="1" x14ac:dyDescent="0.2">
      <c r="A15" s="24" t="s">
        <v>33</v>
      </c>
      <c r="B15" s="24"/>
      <c r="D15" s="39">
        <v>18479178</v>
      </c>
      <c r="E15" s="27"/>
      <c r="F15" s="39">
        <v>75941</v>
      </c>
      <c r="G15" s="27"/>
      <c r="H15" s="39">
        <v>0</v>
      </c>
      <c r="I15" s="27"/>
      <c r="J15" s="39">
        <v>18555119</v>
      </c>
      <c r="K15" s="27"/>
      <c r="L15" s="43">
        <v>0</v>
      </c>
    </row>
    <row r="16" spans="1:12" ht="21.75" customHeight="1" x14ac:dyDescent="0.2">
      <c r="A16" s="21" t="s">
        <v>20</v>
      </c>
      <c r="B16" s="21"/>
      <c r="D16" s="31">
        <v>16920293010</v>
      </c>
      <c r="E16" s="27"/>
      <c r="F16" s="31">
        <v>5389481906866</v>
      </c>
      <c r="G16" s="27"/>
      <c r="H16" s="31">
        <v>5406270866008</v>
      </c>
      <c r="I16" s="27"/>
      <c r="J16" s="31">
        <v>131333868</v>
      </c>
      <c r="K16" s="27"/>
      <c r="L16" s="32">
        <f>SUM(L9:L15)</f>
        <v>0</v>
      </c>
    </row>
  </sheetData>
  <mergeCells count="15">
    <mergeCell ref="A13:B13"/>
    <mergeCell ref="A14:B14"/>
    <mergeCell ref="A15:B15"/>
    <mergeCell ref="A16:B16"/>
    <mergeCell ref="J6:L6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4"/>
  <sheetViews>
    <sheetView rightToLeft="1" workbookViewId="0">
      <selection activeCell="E23" sqref="E2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7.5703125" bestFit="1" customWidth="1"/>
    <col min="18" max="18" width="17.5703125" bestFit="1" customWidth="1"/>
  </cols>
  <sheetData>
    <row r="1" spans="1:18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8" ht="21.75" customHeight="1" x14ac:dyDescent="0.2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</row>
    <row r="3" spans="1:18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pans="1:18" ht="14.45" customHeight="1" x14ac:dyDescent="0.2"/>
    <row r="5" spans="1:18" ht="29.1" customHeight="1" x14ac:dyDescent="0.2">
      <c r="A5" s="1" t="s">
        <v>35</v>
      </c>
      <c r="B5" s="15" t="s">
        <v>36</v>
      </c>
      <c r="C5" s="15"/>
      <c r="D5" s="15"/>
      <c r="E5" s="15"/>
      <c r="F5" s="15"/>
      <c r="G5" s="15"/>
      <c r="H5" s="15"/>
      <c r="I5" s="15"/>
      <c r="J5" s="15"/>
    </row>
    <row r="6" spans="1:18" ht="14.45" customHeight="1" x14ac:dyDescent="0.2"/>
    <row r="7" spans="1:18" ht="14.45" customHeight="1" x14ac:dyDescent="0.2">
      <c r="A7" s="16" t="s">
        <v>37</v>
      </c>
      <c r="B7" s="16"/>
      <c r="D7" s="2" t="s">
        <v>38</v>
      </c>
      <c r="F7" s="2" t="s">
        <v>24</v>
      </c>
      <c r="H7" s="2" t="s">
        <v>39</v>
      </c>
      <c r="J7" s="2" t="s">
        <v>40</v>
      </c>
    </row>
    <row r="8" spans="1:18" ht="21.75" customHeight="1" x14ac:dyDescent="0.2">
      <c r="A8" s="22" t="s">
        <v>41</v>
      </c>
      <c r="B8" s="22"/>
      <c r="D8" s="44" t="s">
        <v>42</v>
      </c>
      <c r="E8" s="27"/>
      <c r="F8" s="33">
        <v>19887072548164</v>
      </c>
      <c r="G8" s="27"/>
      <c r="H8" s="37">
        <f>F8/F$13*100</f>
        <v>99.981352764701867</v>
      </c>
      <c r="I8" s="27"/>
      <c r="J8" s="37">
        <f>F8/181371648582034*100</f>
        <v>10.964818759514733</v>
      </c>
      <c r="O8" s="52"/>
      <c r="R8" s="52"/>
    </row>
    <row r="9" spans="1:18" ht="21.75" customHeight="1" x14ac:dyDescent="0.2">
      <c r="A9" s="23" t="s">
        <v>43</v>
      </c>
      <c r="B9" s="23"/>
      <c r="D9" s="45" t="s">
        <v>44</v>
      </c>
      <c r="E9" s="27"/>
      <c r="F9" s="38">
        <v>0</v>
      </c>
      <c r="G9" s="27"/>
      <c r="H9" s="50">
        <f t="shared" ref="H9:H12" si="0">F9/F$13*100</f>
        <v>0</v>
      </c>
      <c r="I9" s="27"/>
      <c r="J9" s="50">
        <f t="shared" ref="J9:J12" si="1">F9/181371648582034*100</f>
        <v>0</v>
      </c>
      <c r="O9" s="52"/>
      <c r="R9" s="52"/>
    </row>
    <row r="10" spans="1:18" ht="21.75" customHeight="1" x14ac:dyDescent="0.2">
      <c r="A10" s="23" t="s">
        <v>45</v>
      </c>
      <c r="B10" s="23"/>
      <c r="D10" s="45" t="s">
        <v>46</v>
      </c>
      <c r="E10" s="27"/>
      <c r="F10" s="38">
        <v>0</v>
      </c>
      <c r="G10" s="27"/>
      <c r="H10" s="50">
        <f t="shared" si="0"/>
        <v>0</v>
      </c>
      <c r="I10" s="27"/>
      <c r="J10" s="50">
        <f t="shared" si="1"/>
        <v>0</v>
      </c>
      <c r="O10" s="52"/>
      <c r="R10" s="52"/>
    </row>
    <row r="11" spans="1:18" ht="21.75" customHeight="1" x14ac:dyDescent="0.2">
      <c r="A11" s="23" t="s">
        <v>47</v>
      </c>
      <c r="B11" s="23"/>
      <c r="D11" s="45" t="s">
        <v>48</v>
      </c>
      <c r="E11" s="27"/>
      <c r="F11" s="38">
        <f>'سود سپرده بانکی'!G13</f>
        <v>318545</v>
      </c>
      <c r="G11" s="27"/>
      <c r="H11" s="50">
        <f t="shared" si="0"/>
        <v>1.6014704999591435E-6</v>
      </c>
      <c r="I11" s="27"/>
      <c r="J11" s="50">
        <f t="shared" si="1"/>
        <v>1.756310881498785E-7</v>
      </c>
      <c r="O11" s="52"/>
      <c r="R11" s="52"/>
    </row>
    <row r="12" spans="1:18" ht="21.75" customHeight="1" x14ac:dyDescent="0.2">
      <c r="A12" s="24" t="s">
        <v>49</v>
      </c>
      <c r="B12" s="24"/>
      <c r="D12" s="46" t="s">
        <v>50</v>
      </c>
      <c r="E12" s="27"/>
      <c r="F12" s="39">
        <f>'سایر درآمدها'!D11</f>
        <v>3708762308</v>
      </c>
      <c r="G12" s="27"/>
      <c r="H12" s="50">
        <f t="shared" si="0"/>
        <v>1.8645633827629963E-2</v>
      </c>
      <c r="I12" s="27"/>
      <c r="J12" s="50">
        <f t="shared" si="1"/>
        <v>2.0448412621240164E-3</v>
      </c>
      <c r="O12" s="52"/>
      <c r="R12" s="52"/>
    </row>
    <row r="13" spans="1:18" ht="21.75" customHeight="1" x14ac:dyDescent="0.2">
      <c r="A13" s="21" t="s">
        <v>20</v>
      </c>
      <c r="B13" s="21"/>
      <c r="D13" s="34"/>
      <c r="E13" s="27"/>
      <c r="F13" s="31">
        <f>SUM(F8:F12)</f>
        <v>19890781629017</v>
      </c>
      <c r="G13" s="27"/>
      <c r="H13" s="32">
        <f>SUM(H8:H12)</f>
        <v>100</v>
      </c>
      <c r="I13" s="27"/>
      <c r="J13" s="32">
        <f>SUM(J8:J12)</f>
        <v>10.966863776407946</v>
      </c>
      <c r="O13" s="52"/>
      <c r="R13" s="52"/>
    </row>
    <row r="14" spans="1:18" x14ac:dyDescent="0.2">
      <c r="O14" s="52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1"/>
  <sheetViews>
    <sheetView rightToLeft="1" workbookViewId="0">
      <selection activeCell="Z7" sqref="Z7:AA3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style="27" bestFit="1" customWidth="1"/>
    <col min="5" max="5" width="1.28515625" style="27" customWidth="1"/>
    <col min="6" max="6" width="19" style="27" bestFit="1" customWidth="1"/>
    <col min="7" max="7" width="1.28515625" style="27" customWidth="1"/>
    <col min="8" max="8" width="16" style="27" bestFit="1" customWidth="1"/>
    <col min="9" max="9" width="1.28515625" style="27" customWidth="1"/>
    <col min="10" max="10" width="18.85546875" style="27" bestFit="1" customWidth="1"/>
    <col min="11" max="11" width="1.28515625" style="27" customWidth="1"/>
    <col min="12" max="12" width="17.28515625" style="27" bestFit="1" customWidth="1"/>
    <col min="13" max="13" width="1.28515625" style="27" customWidth="1"/>
    <col min="14" max="14" width="14.7109375" style="27" bestFit="1" customWidth="1"/>
    <col min="15" max="16" width="1.28515625" style="27" customWidth="1"/>
    <col min="17" max="17" width="18.7109375" style="27" bestFit="1" customWidth="1"/>
    <col min="18" max="18" width="1.28515625" style="27" customWidth="1"/>
    <col min="19" max="19" width="16" style="27" bestFit="1" customWidth="1"/>
    <col min="20" max="20" width="1.28515625" style="27" customWidth="1"/>
    <col min="21" max="21" width="18.85546875" style="27" bestFit="1" customWidth="1"/>
    <col min="22" max="22" width="1.28515625" style="27" customWidth="1"/>
    <col min="23" max="23" width="17.28515625" style="27" bestFit="1" customWidth="1"/>
    <col min="24" max="24" width="0.28515625" customWidth="1"/>
    <col min="26" max="26" width="12.42578125" bestFit="1" customWidth="1"/>
  </cols>
  <sheetData>
    <row r="1" spans="1:26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6" ht="21.75" customHeight="1" x14ac:dyDescent="0.2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6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6" ht="14.45" customHeight="1" x14ac:dyDescent="0.2"/>
    <row r="5" spans="1:26" ht="14.45" customHeight="1" x14ac:dyDescent="0.2">
      <c r="A5" s="1" t="s">
        <v>51</v>
      </c>
      <c r="B5" s="15" t="s">
        <v>52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6" ht="14.45" customHeight="1" x14ac:dyDescent="0.2">
      <c r="D6" s="16" t="s">
        <v>53</v>
      </c>
      <c r="E6" s="16"/>
      <c r="F6" s="16"/>
      <c r="G6" s="16"/>
      <c r="H6" s="16"/>
      <c r="I6" s="16"/>
      <c r="J6" s="16"/>
      <c r="K6" s="16"/>
      <c r="L6" s="16"/>
      <c r="N6" s="16" t="s">
        <v>54</v>
      </c>
      <c r="O6" s="16"/>
      <c r="P6" s="16"/>
      <c r="Q6" s="16"/>
      <c r="R6" s="16"/>
      <c r="S6" s="16"/>
      <c r="T6" s="16"/>
      <c r="U6" s="16"/>
      <c r="V6" s="16"/>
      <c r="W6" s="16"/>
    </row>
    <row r="7" spans="1:26" ht="14.45" customHeight="1" x14ac:dyDescent="0.2">
      <c r="D7" s="28"/>
      <c r="E7" s="28"/>
      <c r="F7" s="28"/>
      <c r="G7" s="28"/>
      <c r="H7" s="28"/>
      <c r="I7" s="28"/>
      <c r="J7" s="17" t="s">
        <v>20</v>
      </c>
      <c r="K7" s="17"/>
      <c r="L7" s="17"/>
      <c r="N7" s="28"/>
      <c r="O7" s="28"/>
      <c r="P7" s="28"/>
      <c r="Q7" s="28"/>
      <c r="R7" s="28"/>
      <c r="S7" s="28"/>
      <c r="T7" s="28"/>
      <c r="U7" s="17" t="s">
        <v>20</v>
      </c>
      <c r="V7" s="17"/>
      <c r="W7" s="17"/>
    </row>
    <row r="8" spans="1:26" ht="14.45" customHeight="1" x14ac:dyDescent="0.2">
      <c r="A8" s="16" t="s">
        <v>55</v>
      </c>
      <c r="B8" s="16"/>
      <c r="D8" s="2" t="s">
        <v>56</v>
      </c>
      <c r="F8" s="2" t="s">
        <v>57</v>
      </c>
      <c r="H8" s="2" t="s">
        <v>58</v>
      </c>
      <c r="J8" s="4" t="s">
        <v>24</v>
      </c>
      <c r="K8" s="28"/>
      <c r="L8" s="4" t="s">
        <v>39</v>
      </c>
      <c r="N8" s="2" t="s">
        <v>56</v>
      </c>
      <c r="P8" s="16" t="s">
        <v>57</v>
      </c>
      <c r="Q8" s="16"/>
      <c r="S8" s="2" t="s">
        <v>58</v>
      </c>
      <c r="U8" s="4" t="s">
        <v>24</v>
      </c>
      <c r="V8" s="28"/>
      <c r="W8" s="4" t="s">
        <v>39</v>
      </c>
    </row>
    <row r="9" spans="1:26" ht="21.75" customHeight="1" x14ac:dyDescent="0.2">
      <c r="A9" s="22" t="s">
        <v>19</v>
      </c>
      <c r="B9" s="22"/>
      <c r="D9" s="33">
        <v>0</v>
      </c>
      <c r="F9" s="33">
        <v>19751207254444</v>
      </c>
      <c r="H9" s="33">
        <v>135865293720</v>
      </c>
      <c r="J9" s="33">
        <v>19887072548164</v>
      </c>
      <c r="L9" s="37">
        <v>99.98</v>
      </c>
      <c r="N9" s="33">
        <v>0</v>
      </c>
      <c r="P9" s="47">
        <v>52917326286245</v>
      </c>
      <c r="Q9" s="47"/>
      <c r="S9" s="33">
        <v>135865293720</v>
      </c>
      <c r="U9" s="33">
        <v>53053191579965</v>
      </c>
      <c r="W9" s="37">
        <v>99.95</v>
      </c>
      <c r="Z9" s="33"/>
    </row>
    <row r="10" spans="1:26" ht="21.75" customHeight="1" x14ac:dyDescent="0.2">
      <c r="A10" s="24" t="s">
        <v>59</v>
      </c>
      <c r="B10" s="24"/>
      <c r="D10" s="39">
        <v>0</v>
      </c>
      <c r="F10" s="39">
        <v>0</v>
      </c>
      <c r="H10" s="39">
        <v>0</v>
      </c>
      <c r="J10" s="39">
        <v>0</v>
      </c>
      <c r="L10" s="40">
        <v>0</v>
      </c>
      <c r="N10" s="39">
        <v>0</v>
      </c>
      <c r="P10" s="48">
        <v>0</v>
      </c>
      <c r="Q10" s="49"/>
      <c r="S10" s="39">
        <v>-272</v>
      </c>
      <c r="U10" s="39">
        <v>-272</v>
      </c>
      <c r="W10" s="40">
        <v>0</v>
      </c>
    </row>
    <row r="11" spans="1:26" ht="21.75" customHeight="1" x14ac:dyDescent="0.2">
      <c r="A11" s="21" t="s">
        <v>20</v>
      </c>
      <c r="B11" s="21"/>
      <c r="D11" s="31">
        <v>0</v>
      </c>
      <c r="F11" s="31">
        <v>19751207254444</v>
      </c>
      <c r="H11" s="31">
        <v>135865293720</v>
      </c>
      <c r="J11" s="31">
        <v>19887072548164</v>
      </c>
      <c r="L11" s="32">
        <v>99.98</v>
      </c>
      <c r="N11" s="31">
        <v>0</v>
      </c>
      <c r="Q11" s="31">
        <v>52917326286245</v>
      </c>
      <c r="S11" s="31">
        <v>135865293448</v>
      </c>
      <c r="U11" s="31">
        <v>53053191579693</v>
      </c>
      <c r="W11" s="32">
        <v>99.95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activeCell="O15" sqref="O15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.75" customHeight="1" x14ac:dyDescent="0.2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4.45" customHeight="1" x14ac:dyDescent="0.2"/>
    <row r="5" spans="1:10" ht="14.45" customHeight="1" x14ac:dyDescent="0.2">
      <c r="A5" s="1" t="s">
        <v>60</v>
      </c>
      <c r="B5" s="15" t="s">
        <v>61</v>
      </c>
      <c r="C5" s="15"/>
      <c r="D5" s="15"/>
      <c r="E5" s="15"/>
      <c r="F5" s="15"/>
      <c r="G5" s="15"/>
      <c r="H5" s="15"/>
      <c r="I5" s="15"/>
      <c r="J5" s="15"/>
    </row>
    <row r="6" spans="1:10" ht="14.45" customHeight="1" x14ac:dyDescent="0.2">
      <c r="D6" s="16" t="s">
        <v>53</v>
      </c>
      <c r="E6" s="16"/>
      <c r="F6" s="16"/>
      <c r="H6" s="16" t="s">
        <v>54</v>
      </c>
      <c r="I6" s="16"/>
      <c r="J6" s="16"/>
    </row>
    <row r="7" spans="1:10" ht="36.4" customHeight="1" x14ac:dyDescent="0.2">
      <c r="A7" s="16" t="s">
        <v>62</v>
      </c>
      <c r="B7" s="16"/>
      <c r="D7" s="13" t="s">
        <v>63</v>
      </c>
      <c r="E7" s="3"/>
      <c r="F7" s="13" t="s">
        <v>64</v>
      </c>
      <c r="H7" s="13" t="s">
        <v>63</v>
      </c>
      <c r="I7" s="3"/>
      <c r="J7" s="13" t="s">
        <v>64</v>
      </c>
    </row>
    <row r="8" spans="1:10" ht="21.75" customHeight="1" x14ac:dyDescent="0.2">
      <c r="A8" s="22" t="s">
        <v>27</v>
      </c>
      <c r="B8" s="22"/>
      <c r="D8" s="33">
        <v>14319</v>
      </c>
      <c r="E8" s="27"/>
      <c r="F8" s="37">
        <f>D8/D$13*100</f>
        <v>4.4951262772920622</v>
      </c>
      <c r="G8" s="27"/>
      <c r="H8" s="33">
        <v>24792332</v>
      </c>
      <c r="I8" s="27"/>
      <c r="J8" s="37">
        <f>H8/H$13*100</f>
        <v>96.285646077082404</v>
      </c>
    </row>
    <row r="9" spans="1:10" ht="21.75" customHeight="1" x14ac:dyDescent="0.2">
      <c r="A9" s="23" t="s">
        <v>29</v>
      </c>
      <c r="B9" s="23"/>
      <c r="D9" s="38">
        <v>3430</v>
      </c>
      <c r="E9" s="27"/>
      <c r="F9" s="50">
        <f t="shared" ref="F9:F12" si="0">D9/D$13*100</f>
        <v>1.0767709428809118</v>
      </c>
      <c r="G9" s="27"/>
      <c r="H9" s="38">
        <v>10246</v>
      </c>
      <c r="I9" s="27"/>
      <c r="J9" s="50">
        <f t="shared" ref="J9:J12" si="1">H9/H$13*100</f>
        <v>3.9792252286141791E-2</v>
      </c>
    </row>
    <row r="10" spans="1:10" ht="21.75" customHeight="1" x14ac:dyDescent="0.2">
      <c r="A10" s="23" t="s">
        <v>30</v>
      </c>
      <c r="B10" s="23"/>
      <c r="D10" s="38">
        <v>96976</v>
      </c>
      <c r="E10" s="27"/>
      <c r="F10" s="50">
        <f t="shared" si="0"/>
        <v>30.44342243639046</v>
      </c>
      <c r="G10" s="27"/>
      <c r="H10" s="38">
        <v>292362</v>
      </c>
      <c r="I10" s="27"/>
      <c r="J10" s="50">
        <f t="shared" si="1"/>
        <v>1.1354423641304887</v>
      </c>
    </row>
    <row r="11" spans="1:10" ht="21.75" customHeight="1" x14ac:dyDescent="0.2">
      <c r="A11" s="23" t="s">
        <v>32</v>
      </c>
      <c r="B11" s="23"/>
      <c r="D11" s="38">
        <v>127879</v>
      </c>
      <c r="E11" s="27"/>
      <c r="F11" s="50">
        <f t="shared" si="0"/>
        <v>40.144720526142301</v>
      </c>
      <c r="G11" s="27"/>
      <c r="H11" s="38">
        <v>417597</v>
      </c>
      <c r="I11" s="27"/>
      <c r="J11" s="50">
        <f t="shared" si="1"/>
        <v>1.6218158479344089</v>
      </c>
    </row>
    <row r="12" spans="1:10" ht="21.75" customHeight="1" x14ac:dyDescent="0.2">
      <c r="A12" s="24" t="s">
        <v>33</v>
      </c>
      <c r="B12" s="24"/>
      <c r="D12" s="39">
        <v>75941</v>
      </c>
      <c r="E12" s="27"/>
      <c r="F12" s="50">
        <f t="shared" si="0"/>
        <v>23.839959817294261</v>
      </c>
      <c r="G12" s="27"/>
      <c r="H12" s="39">
        <v>236194</v>
      </c>
      <c r="I12" s="27"/>
      <c r="J12" s="50">
        <f t="shared" si="1"/>
        <v>0.91730345856656015</v>
      </c>
    </row>
    <row r="13" spans="1:10" ht="21.75" customHeight="1" x14ac:dyDescent="0.2">
      <c r="A13" s="21" t="s">
        <v>20</v>
      </c>
      <c r="B13" s="21"/>
      <c r="D13" s="31">
        <v>318545</v>
      </c>
      <c r="E13" s="27"/>
      <c r="F13" s="31">
        <f>SUM(F8:F12)</f>
        <v>99.999999999999986</v>
      </c>
      <c r="G13" s="27"/>
      <c r="H13" s="31">
        <v>25748731</v>
      </c>
      <c r="I13" s="27"/>
      <c r="J13" s="31">
        <f>SUM(J8:J12)</f>
        <v>100.00000000000001</v>
      </c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8" sqref="D8: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4" t="s">
        <v>0</v>
      </c>
      <c r="B1" s="14"/>
      <c r="C1" s="14"/>
      <c r="D1" s="14"/>
      <c r="E1" s="14"/>
      <c r="F1" s="14"/>
    </row>
    <row r="2" spans="1:6" ht="21.75" customHeight="1" x14ac:dyDescent="0.2">
      <c r="A2" s="14" t="s">
        <v>34</v>
      </c>
      <c r="B2" s="14"/>
      <c r="C2" s="14"/>
      <c r="D2" s="14"/>
      <c r="E2" s="14"/>
      <c r="F2" s="14"/>
    </row>
    <row r="3" spans="1:6" ht="21.75" customHeight="1" x14ac:dyDescent="0.2">
      <c r="A3" s="14" t="s">
        <v>2</v>
      </c>
      <c r="B3" s="14"/>
      <c r="C3" s="14"/>
      <c r="D3" s="14"/>
      <c r="E3" s="14"/>
      <c r="F3" s="14"/>
    </row>
    <row r="4" spans="1:6" ht="14.45" customHeight="1" x14ac:dyDescent="0.2"/>
    <row r="5" spans="1:6" ht="29.1" customHeight="1" x14ac:dyDescent="0.2">
      <c r="A5" s="1" t="s">
        <v>65</v>
      </c>
      <c r="B5" s="15" t="s">
        <v>49</v>
      </c>
      <c r="C5" s="15"/>
      <c r="D5" s="15"/>
      <c r="E5" s="15"/>
      <c r="F5" s="15"/>
    </row>
    <row r="6" spans="1:6" ht="14.45" customHeight="1" x14ac:dyDescent="0.2">
      <c r="D6" s="2" t="s">
        <v>53</v>
      </c>
      <c r="F6" s="2" t="s">
        <v>9</v>
      </c>
    </row>
    <row r="7" spans="1:6" ht="14.45" customHeight="1" x14ac:dyDescent="0.2">
      <c r="A7" s="16" t="s">
        <v>49</v>
      </c>
      <c r="B7" s="16"/>
      <c r="D7" s="4" t="s">
        <v>24</v>
      </c>
      <c r="F7" s="4" t="s">
        <v>24</v>
      </c>
    </row>
    <row r="8" spans="1:6" ht="21.75" customHeight="1" x14ac:dyDescent="0.2">
      <c r="A8" s="22" t="s">
        <v>49</v>
      </c>
      <c r="B8" s="22"/>
      <c r="D8" s="33">
        <v>0</v>
      </c>
      <c r="E8" s="27"/>
      <c r="F8" s="33">
        <v>0</v>
      </c>
    </row>
    <row r="9" spans="1:6" ht="21.75" customHeight="1" x14ac:dyDescent="0.2">
      <c r="A9" s="23" t="s">
        <v>66</v>
      </c>
      <c r="B9" s="23"/>
      <c r="D9" s="38">
        <v>0</v>
      </c>
      <c r="E9" s="27"/>
      <c r="F9" s="38">
        <v>0</v>
      </c>
    </row>
    <row r="10" spans="1:6" ht="21.75" customHeight="1" x14ac:dyDescent="0.2">
      <c r="A10" s="24" t="s">
        <v>67</v>
      </c>
      <c r="B10" s="24"/>
      <c r="D10" s="39">
        <v>3708762308</v>
      </c>
      <c r="E10" s="27"/>
      <c r="F10" s="39">
        <v>23997216102</v>
      </c>
    </row>
    <row r="11" spans="1:6" ht="21.75" customHeight="1" x14ac:dyDescent="0.2">
      <c r="A11" s="21" t="s">
        <v>20</v>
      </c>
      <c r="B11" s="21"/>
      <c r="D11" s="31">
        <v>3708762308</v>
      </c>
      <c r="E11" s="27"/>
      <c r="F11" s="31">
        <v>23997216102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3"/>
  <sheetViews>
    <sheetView rightToLeft="1" tabSelected="1" workbookViewId="0">
      <selection activeCell="C8" sqref="C8:O13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ht="21.75" customHeight="1" x14ac:dyDescent="0.2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5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5" ht="14.45" customHeight="1" x14ac:dyDescent="0.2"/>
    <row r="5" spans="1:15" ht="14.45" customHeight="1" x14ac:dyDescent="0.2">
      <c r="A5" s="15" t="s">
        <v>71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14.45" customHeight="1" x14ac:dyDescent="0.2">
      <c r="A6" s="16" t="s">
        <v>37</v>
      </c>
      <c r="C6" s="16" t="s">
        <v>53</v>
      </c>
      <c r="D6" s="16"/>
      <c r="E6" s="16"/>
      <c r="F6" s="16"/>
      <c r="G6" s="16"/>
      <c r="I6" s="16" t="s">
        <v>54</v>
      </c>
      <c r="J6" s="16"/>
      <c r="K6" s="16"/>
      <c r="L6" s="16"/>
      <c r="M6" s="16"/>
    </row>
    <row r="7" spans="1:15" ht="29.1" customHeight="1" x14ac:dyDescent="0.2">
      <c r="A7" s="16"/>
      <c r="C7" s="13" t="s">
        <v>69</v>
      </c>
      <c r="D7" s="3"/>
      <c r="E7" s="13" t="s">
        <v>68</v>
      </c>
      <c r="F7" s="3"/>
      <c r="G7" s="13" t="s">
        <v>70</v>
      </c>
      <c r="I7" s="13" t="s">
        <v>69</v>
      </c>
      <c r="J7" s="3"/>
      <c r="K7" s="13" t="s">
        <v>68</v>
      </c>
      <c r="L7" s="3"/>
      <c r="M7" s="13" t="s">
        <v>70</v>
      </c>
    </row>
    <row r="8" spans="1:15" ht="21.75" customHeight="1" x14ac:dyDescent="0.2">
      <c r="A8" s="10" t="s">
        <v>27</v>
      </c>
      <c r="C8" s="33">
        <v>14319</v>
      </c>
      <c r="D8" s="27"/>
      <c r="E8" s="33">
        <v>0</v>
      </c>
      <c r="F8" s="27"/>
      <c r="G8" s="33">
        <v>14319</v>
      </c>
      <c r="H8" s="27"/>
      <c r="I8" s="33">
        <v>24792332</v>
      </c>
      <c r="J8" s="27"/>
      <c r="K8" s="33">
        <v>0</v>
      </c>
      <c r="L8" s="27"/>
      <c r="M8" s="33">
        <v>24792332</v>
      </c>
      <c r="N8" s="27"/>
      <c r="O8" s="27"/>
    </row>
    <row r="9" spans="1:15" ht="21.75" customHeight="1" x14ac:dyDescent="0.2">
      <c r="A9" s="11" t="s">
        <v>29</v>
      </c>
      <c r="C9" s="38">
        <v>3430</v>
      </c>
      <c r="D9" s="27"/>
      <c r="E9" s="38">
        <v>0</v>
      </c>
      <c r="F9" s="27"/>
      <c r="G9" s="38">
        <v>3430</v>
      </c>
      <c r="H9" s="27"/>
      <c r="I9" s="38">
        <v>10246</v>
      </c>
      <c r="J9" s="27"/>
      <c r="K9" s="38">
        <v>0</v>
      </c>
      <c r="L9" s="27"/>
      <c r="M9" s="38">
        <v>10246</v>
      </c>
      <c r="N9" s="27"/>
      <c r="O9" s="27"/>
    </row>
    <row r="10" spans="1:15" ht="21.75" customHeight="1" x14ac:dyDescent="0.2">
      <c r="A10" s="11" t="s">
        <v>30</v>
      </c>
      <c r="C10" s="38">
        <v>96976</v>
      </c>
      <c r="D10" s="27"/>
      <c r="E10" s="38">
        <v>0</v>
      </c>
      <c r="F10" s="27"/>
      <c r="G10" s="38">
        <v>96976</v>
      </c>
      <c r="H10" s="27"/>
      <c r="I10" s="38">
        <v>292362</v>
      </c>
      <c r="J10" s="27"/>
      <c r="K10" s="38">
        <v>0</v>
      </c>
      <c r="L10" s="27"/>
      <c r="M10" s="38">
        <v>292362</v>
      </c>
      <c r="N10" s="27"/>
      <c r="O10" s="27"/>
    </row>
    <row r="11" spans="1:15" ht="21.75" customHeight="1" x14ac:dyDescent="0.2">
      <c r="A11" s="11" t="s">
        <v>32</v>
      </c>
      <c r="C11" s="38">
        <v>127879</v>
      </c>
      <c r="D11" s="27"/>
      <c r="E11" s="38">
        <v>0</v>
      </c>
      <c r="F11" s="27"/>
      <c r="G11" s="38">
        <v>127879</v>
      </c>
      <c r="H11" s="27"/>
      <c r="I11" s="38">
        <v>417597</v>
      </c>
      <c r="J11" s="27"/>
      <c r="K11" s="38">
        <v>0</v>
      </c>
      <c r="L11" s="27"/>
      <c r="M11" s="38">
        <v>417597</v>
      </c>
      <c r="N11" s="27"/>
      <c r="O11" s="27"/>
    </row>
    <row r="12" spans="1:15" ht="21.75" customHeight="1" x14ac:dyDescent="0.2">
      <c r="A12" s="12" t="s">
        <v>33</v>
      </c>
      <c r="C12" s="39">
        <v>75941</v>
      </c>
      <c r="D12" s="27"/>
      <c r="E12" s="39">
        <v>0</v>
      </c>
      <c r="F12" s="27"/>
      <c r="G12" s="39">
        <v>75941</v>
      </c>
      <c r="H12" s="27"/>
      <c r="I12" s="39">
        <v>236194</v>
      </c>
      <c r="J12" s="27"/>
      <c r="K12" s="39">
        <v>0</v>
      </c>
      <c r="L12" s="27"/>
      <c r="M12" s="39">
        <v>236194</v>
      </c>
      <c r="N12" s="27"/>
      <c r="O12" s="27"/>
    </row>
    <row r="13" spans="1:15" ht="21.75" customHeight="1" x14ac:dyDescent="0.2">
      <c r="A13" s="8" t="s">
        <v>20</v>
      </c>
      <c r="C13" s="31">
        <v>318545</v>
      </c>
      <c r="D13" s="27"/>
      <c r="E13" s="31">
        <v>0</v>
      </c>
      <c r="F13" s="27"/>
      <c r="G13" s="31">
        <v>318545</v>
      </c>
      <c r="H13" s="27"/>
      <c r="I13" s="31">
        <v>25748731</v>
      </c>
      <c r="J13" s="27"/>
      <c r="K13" s="31">
        <v>0</v>
      </c>
      <c r="L13" s="27"/>
      <c r="M13" s="31">
        <v>25748731</v>
      </c>
      <c r="N13" s="27"/>
      <c r="O13" s="2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0"/>
  <sheetViews>
    <sheetView rightToLeft="1" workbookViewId="0">
      <selection activeCell="O12" sqref="O12:O25"/>
    </sheetView>
  </sheetViews>
  <sheetFormatPr defaultRowHeight="12.75" x14ac:dyDescent="0.2"/>
  <cols>
    <col min="1" max="1" width="40.28515625" customWidth="1"/>
    <col min="2" max="2" width="1.28515625" customWidth="1"/>
    <col min="3" max="3" width="7.140625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 ht="21.75" customHeight="1" x14ac:dyDescent="0.2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4.45" customHeight="1" x14ac:dyDescent="0.2"/>
    <row r="5" spans="1:18" ht="14.45" customHeight="1" x14ac:dyDescent="0.2">
      <c r="A5" s="15" t="s">
        <v>72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14.45" customHeight="1" x14ac:dyDescent="0.2">
      <c r="A6" s="16" t="s">
        <v>37</v>
      </c>
      <c r="C6" s="16" t="s">
        <v>53</v>
      </c>
      <c r="D6" s="16"/>
      <c r="E6" s="16"/>
      <c r="F6" s="16"/>
      <c r="G6" s="16"/>
      <c r="H6" s="16"/>
      <c r="I6" s="16"/>
      <c r="K6" s="16" t="s">
        <v>54</v>
      </c>
      <c r="L6" s="16"/>
      <c r="M6" s="16"/>
      <c r="N6" s="16"/>
      <c r="O6" s="16"/>
      <c r="P6" s="16"/>
      <c r="Q6" s="16"/>
      <c r="R6" s="16"/>
    </row>
    <row r="7" spans="1:18" ht="29.1" customHeight="1" x14ac:dyDescent="0.2">
      <c r="A7" s="16"/>
      <c r="C7" s="13" t="s">
        <v>13</v>
      </c>
      <c r="D7" s="3"/>
      <c r="E7" s="13" t="s">
        <v>73</v>
      </c>
      <c r="F7" s="3"/>
      <c r="G7" s="13" t="s">
        <v>74</v>
      </c>
      <c r="H7" s="3"/>
      <c r="I7" s="13" t="s">
        <v>75</v>
      </c>
      <c r="K7" s="13" t="s">
        <v>13</v>
      </c>
      <c r="L7" s="3"/>
      <c r="M7" s="13" t="s">
        <v>73</v>
      </c>
      <c r="N7" s="3"/>
      <c r="O7" s="13" t="s">
        <v>74</v>
      </c>
      <c r="P7" s="3"/>
      <c r="Q7" s="25" t="s">
        <v>75</v>
      </c>
      <c r="R7" s="25"/>
    </row>
    <row r="8" spans="1:18" ht="21.75" customHeight="1" x14ac:dyDescent="0.2">
      <c r="A8" s="10" t="s">
        <v>19</v>
      </c>
      <c r="C8" s="33">
        <v>31175</v>
      </c>
      <c r="D8" s="27"/>
      <c r="E8" s="33">
        <v>446408055237</v>
      </c>
      <c r="F8" s="27"/>
      <c r="G8" s="33">
        <v>310542761517</v>
      </c>
      <c r="H8" s="27"/>
      <c r="I8" s="33">
        <v>135865293720</v>
      </c>
      <c r="J8" s="27"/>
      <c r="K8" s="33">
        <v>31175</v>
      </c>
      <c r="L8" s="27"/>
      <c r="M8" s="33">
        <v>446408055237</v>
      </c>
      <c r="N8" s="27"/>
      <c r="O8" s="33">
        <v>310542761517</v>
      </c>
      <c r="P8" s="27"/>
      <c r="Q8" s="47">
        <v>135865293720</v>
      </c>
      <c r="R8" s="47"/>
    </row>
    <row r="9" spans="1:18" ht="21.75" customHeight="1" x14ac:dyDescent="0.2">
      <c r="A9" s="12" t="s">
        <v>59</v>
      </c>
      <c r="C9" s="39">
        <v>0</v>
      </c>
      <c r="D9" s="27"/>
      <c r="E9" s="39">
        <v>0</v>
      </c>
      <c r="F9" s="27"/>
      <c r="G9" s="39">
        <v>0</v>
      </c>
      <c r="H9" s="27"/>
      <c r="I9" s="39">
        <v>0</v>
      </c>
      <c r="J9" s="27"/>
      <c r="K9" s="39">
        <v>10526488</v>
      </c>
      <c r="L9" s="27"/>
      <c r="M9" s="39">
        <v>68002615794068</v>
      </c>
      <c r="N9" s="27"/>
      <c r="O9" s="39">
        <v>68002615794340</v>
      </c>
      <c r="P9" s="27"/>
      <c r="Q9" s="49">
        <v>-272</v>
      </c>
      <c r="R9" s="49"/>
    </row>
    <row r="10" spans="1:18" ht="21.75" customHeight="1" x14ac:dyDescent="0.2">
      <c r="A10" s="8" t="s">
        <v>20</v>
      </c>
      <c r="C10" s="31">
        <v>31175</v>
      </c>
      <c r="D10" s="27"/>
      <c r="E10" s="31">
        <v>446408055237</v>
      </c>
      <c r="F10" s="27"/>
      <c r="G10" s="31">
        <v>310542761517</v>
      </c>
      <c r="H10" s="27"/>
      <c r="I10" s="31">
        <v>135865293720</v>
      </c>
      <c r="J10" s="27"/>
      <c r="K10" s="31">
        <v>10557663</v>
      </c>
      <c r="L10" s="27"/>
      <c r="M10" s="31">
        <v>68449023849305</v>
      </c>
      <c r="N10" s="27"/>
      <c r="O10" s="31">
        <v>68313158555857</v>
      </c>
      <c r="P10" s="27"/>
      <c r="Q10" s="51">
        <v>135865293448</v>
      </c>
      <c r="R10" s="51"/>
    </row>
    <row r="13" spans="1:18" x14ac:dyDescent="0.2">
      <c r="I13" s="52"/>
      <c r="O13" s="52"/>
    </row>
    <row r="14" spans="1:18" x14ac:dyDescent="0.2">
      <c r="I14" s="52"/>
      <c r="O14" s="52"/>
    </row>
    <row r="17" spans="9:15" x14ac:dyDescent="0.2">
      <c r="I17" s="52"/>
    </row>
    <row r="20" spans="9:15" x14ac:dyDescent="0.2">
      <c r="O20" s="52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"/>
  <sheetViews>
    <sheetView rightToLeft="1" workbookViewId="0">
      <selection activeCell="C8" sqref="C8:I9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20.140625" bestFit="1" customWidth="1"/>
    <col min="6" max="6" width="1.28515625" customWidth="1"/>
    <col min="7" max="7" width="19.5703125" bestFit="1" customWidth="1"/>
    <col min="8" max="8" width="1.28515625" customWidth="1"/>
    <col min="9" max="9" width="26.28515625" bestFit="1" customWidth="1"/>
    <col min="10" max="10" width="1.28515625" customWidth="1"/>
    <col min="11" max="11" width="11" bestFit="1" customWidth="1"/>
    <col min="12" max="12" width="1.28515625" customWidth="1"/>
    <col min="13" max="13" width="20.140625" bestFit="1" customWidth="1"/>
    <col min="14" max="14" width="1.28515625" customWidth="1"/>
    <col min="15" max="15" width="20.140625" bestFit="1" customWidth="1"/>
    <col min="16" max="16" width="1.28515625" customWidth="1"/>
    <col min="17" max="17" width="19.5703125" customWidth="1"/>
    <col min="18" max="18" width="1.28515625" customWidth="1"/>
    <col min="19" max="19" width="0.28515625" customWidth="1"/>
  </cols>
  <sheetData>
    <row r="1" spans="1:18" ht="29.1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8" ht="21.75" customHeight="1" x14ac:dyDescent="0.2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21.75" customHeight="1" x14ac:dyDescent="0.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4.45" customHeight="1" x14ac:dyDescent="0.2"/>
    <row r="5" spans="1:18" ht="14.45" customHeight="1" x14ac:dyDescent="0.2">
      <c r="A5" s="15" t="s">
        <v>76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14.45" customHeight="1" x14ac:dyDescent="0.2">
      <c r="A6" s="16" t="s">
        <v>37</v>
      </c>
      <c r="C6" s="16" t="s">
        <v>53</v>
      </c>
      <c r="D6" s="16"/>
      <c r="E6" s="16"/>
      <c r="F6" s="16"/>
      <c r="G6" s="16"/>
      <c r="H6" s="16"/>
      <c r="I6" s="16"/>
      <c r="K6" s="16" t="s">
        <v>54</v>
      </c>
      <c r="L6" s="16"/>
      <c r="M6" s="16"/>
      <c r="N6" s="16"/>
      <c r="O6" s="16"/>
      <c r="P6" s="16"/>
      <c r="Q6" s="16"/>
      <c r="R6" s="16"/>
    </row>
    <row r="7" spans="1:18" ht="42.75" customHeight="1" x14ac:dyDescent="0.2">
      <c r="A7" s="16"/>
      <c r="C7" s="13" t="s">
        <v>13</v>
      </c>
      <c r="D7" s="3"/>
      <c r="E7" s="13" t="s">
        <v>15</v>
      </c>
      <c r="F7" s="3"/>
      <c r="G7" s="13" t="s">
        <v>74</v>
      </c>
      <c r="H7" s="3"/>
      <c r="I7" s="13" t="s">
        <v>77</v>
      </c>
      <c r="K7" s="13" t="s">
        <v>13</v>
      </c>
      <c r="L7" s="3"/>
      <c r="M7" s="13" t="s">
        <v>15</v>
      </c>
      <c r="N7" s="3"/>
      <c r="O7" s="13" t="s">
        <v>74</v>
      </c>
      <c r="P7" s="3"/>
      <c r="Q7" s="25" t="s">
        <v>77</v>
      </c>
      <c r="R7" s="25"/>
    </row>
    <row r="8" spans="1:18" ht="21.75" customHeight="1" x14ac:dyDescent="0.2">
      <c r="A8" s="5" t="s">
        <v>19</v>
      </c>
      <c r="C8" s="29">
        <v>12893309</v>
      </c>
      <c r="D8" s="27"/>
      <c r="E8" s="29">
        <v>181359347323440</v>
      </c>
      <c r="F8" s="27"/>
      <c r="G8" s="29">
        <v>161608140068996</v>
      </c>
      <c r="H8" s="27"/>
      <c r="I8" s="29">
        <v>19751207254444</v>
      </c>
      <c r="K8" s="7">
        <v>12893309</v>
      </c>
      <c r="M8" s="7">
        <v>181359347323440</v>
      </c>
      <c r="O8" s="7">
        <v>128442021037195</v>
      </c>
      <c r="Q8" s="20">
        <v>52917326286245</v>
      </c>
      <c r="R8" s="20"/>
    </row>
    <row r="9" spans="1:18" ht="21.75" customHeight="1" x14ac:dyDescent="0.2">
      <c r="A9" s="8" t="s">
        <v>20</v>
      </c>
      <c r="C9" s="31">
        <v>12893309</v>
      </c>
      <c r="D9" s="27"/>
      <c r="E9" s="31">
        <v>181359347323440</v>
      </c>
      <c r="F9" s="27"/>
      <c r="G9" s="31">
        <v>161608140068996</v>
      </c>
      <c r="H9" s="27"/>
      <c r="I9" s="31">
        <v>19751207254444</v>
      </c>
      <c r="K9" s="9">
        <v>12893309</v>
      </c>
      <c r="M9" s="9">
        <v>181359347323440</v>
      </c>
      <c r="O9" s="9">
        <v>128442021037195</v>
      </c>
      <c r="Q9" s="26">
        <v>52917326286245</v>
      </c>
      <c r="R9" s="26"/>
    </row>
  </sheetData>
  <mergeCells count="10">
    <mergeCell ref="Q8:R8"/>
    <mergeCell ref="Q9:R9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2025-10-26T09:15:31Z</dcterms:created>
  <dcterms:modified xsi:type="dcterms:W3CDTF">2025-10-26T09:32:16Z</dcterms:modified>
</cp:coreProperties>
</file>