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4\"/>
    </mc:Choice>
  </mc:AlternateContent>
  <xr:revisionPtr revIDLastSave="0" documentId="13_ncr:1_{AD19D40E-290D-4DFC-8564-14A021556744}" xr6:coauthVersionLast="47" xr6:coauthVersionMax="47" xr10:uidLastSave="{00000000-0000-0000-0000-000000000000}"/>
  <bookViews>
    <workbookView xWindow="-120" yWindow="-120" windowWidth="29040" windowHeight="15840" tabRatio="883" firstSheet="10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ناشی از تغییر قیمت اوراق" sheetId="21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20">'درآمد اعمال اختیار'!$A$1:$Z$8</definedName>
    <definedName name="_xlnm.Print_Area" localSheetId="12">'درآمد سپرده بانکی'!$A$1:$H$13</definedName>
    <definedName name="_xlnm.Print_Area" localSheetId="10">'درآمد سرمایه گذاری در اوراق به'!$A$1:$S$8</definedName>
    <definedName name="_xlnm.Print_Area" localSheetId="8">'درآمد سرمایه گذاری در سهام'!$A$1:$W$10</definedName>
    <definedName name="_xlnm.Print_Area" localSheetId="9">'درآمد سرمایه گذاری در صندوق'!$A$1:$W$8</definedName>
    <definedName name="_xlnm.Print_Area" localSheetId="14">'درآمد سود سهام'!$A$1:$T$7</definedName>
    <definedName name="_xlnm.Print_Area" localSheetId="16">'درآمد سود صندوق'!$A$1:$L$7</definedName>
    <definedName name="_xlnm.Print_Area" localSheetId="15">'درآمد ناشی از تغییر قیمت اوراق'!$A$1:$R$9</definedName>
    <definedName name="_xlnm.Print_Area" localSheetId="19">'درآمد ناشی از فروش'!$A$1:$R$9</definedName>
    <definedName name="_xlnm.Print_Area" localSheetId="13">'سایر درآمدها'!$A$1:$G$9</definedName>
    <definedName name="_xlnm.Print_Area" localSheetId="6">سپرده!$A$1:$M$17</definedName>
    <definedName name="_xlnm.Print_Area" localSheetId="17">'سود اوراق بهادار'!$A$1:$T$7</definedName>
    <definedName name="_xlnm.Print_Area" localSheetId="18">'سود سپرده بانکی'!$A$1:$N$13</definedName>
    <definedName name="_xlnm.Print_Area" localSheetId="1">سهام!$A$1:$AB$11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F12" i="8"/>
  <c r="K10" i="9"/>
  <c r="K9" i="9"/>
  <c r="V10" i="9"/>
  <c r="V9" i="9"/>
  <c r="T10" i="9"/>
  <c r="R10" i="9"/>
  <c r="P10" i="9"/>
  <c r="P9" i="9"/>
  <c r="I10" i="9"/>
  <c r="G10" i="9"/>
  <c r="E10" i="9"/>
  <c r="O9" i="9"/>
  <c r="T9" i="9" s="1"/>
  <c r="I9" i="9"/>
  <c r="F8" i="8" s="1"/>
  <c r="E9" i="9"/>
  <c r="Q9" i="21"/>
  <c r="O9" i="21"/>
  <c r="M9" i="21"/>
  <c r="Q8" i="21"/>
  <c r="O8" i="21"/>
  <c r="I9" i="21"/>
  <c r="G9" i="21"/>
  <c r="E9" i="21"/>
  <c r="I8" i="21"/>
  <c r="E8" i="21"/>
  <c r="M8" i="21"/>
  <c r="M11" i="2"/>
  <c r="H12" i="8" l="1"/>
  <c r="F13" i="8"/>
  <c r="H8" i="8" s="1"/>
  <c r="H13" i="8" l="1"/>
</calcChain>
</file>

<file path=xl/sharedStrings.xml><?xml version="1.0" encoding="utf-8"?>
<sst xmlns="http://schemas.openxmlformats.org/spreadsheetml/2006/main" count="416" uniqueCount="168">
  <si>
    <t>صندوق قابل معامله كيميا زرين كاردان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</si>
  <si>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</si>
  <si>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</si>
  <si>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</si>
  <si>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</si>
  <si>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</si>
  <si>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</si>
  <si>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</si>
  <si>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</si>
  <si>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</si>
  <si>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</si>
  <si>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</si>
  <si>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</si>
  <si>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</si>
  <si>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</si>
  <si>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</si>
  <si>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</si>
  <si>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</si>
  <si>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</si>
  <si>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</si>
  <si>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شمش طلا CD1GOB0001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</si>
  <si>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</si>
  <si>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</si>
  <si>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</si>
  <si>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</si>
  <si>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</si>
  <si>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</si>
  <si>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</si>
  <si>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</si>
  <si>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</si>
  <si>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</si>
  <si>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</si>
  <si>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</si>
  <si>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</si>
  <si>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</si>
  <si>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</si>
  <si>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</si>
  <si>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</si>
  <si>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</si>
  <si>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</si>
  <si>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</si>
  <si>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</si>
  <si>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</si>
  <si>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</si>
  <si>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</si>
  <si>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</si>
  <si>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</si>
  <si>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</si>
  <si>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</si>
  <si>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</si>
  <si>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</si>
  <si>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</si>
  <si>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</si>
  <si>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</si>
  <si>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</si>
  <si>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</si>
  <si>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</si>
  <si>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</si>
  <si>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</si>
  <si>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</si>
  <si>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</si>
  <si>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</si>
  <si>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</si>
  <si>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</si>
  <si>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</si>
  <si>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سپرده کوتاه مدت بانک سامان سرو</t>
  </si>
  <si>
    <t>حساب جاری بانک سامان سرو</t>
  </si>
  <si>
    <t>سپرده کوتاه مدت بانک سامان ملاصدرا</t>
  </si>
  <si>
    <t>سپرده کوتاه مدت موسسه اعتباری ملل شیراز جنوبی</t>
  </si>
  <si>
    <t>سپرده کوتاه مدت بانک پاسارگاد ارمغان</t>
  </si>
  <si>
    <t>سپرده کوتاه مدت بانک اقتصاد نوین شهران</t>
  </si>
  <si>
    <t>سپرده کوتاه مدت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</si>
  <si>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</si>
  <si>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</si>
  <si>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</si>
  <si>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</si>
  <si>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</si>
  <si>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</si>
  <si>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</si>
  <si>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</si>
  <si>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</si>
  <si>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</si>
  <si>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</si>
  <si>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</si>
  <si>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</si>
  <si>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</si>
  <si>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</si>
  <si>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</si>
  <si>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</si>
  <si>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</si>
  <si>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</si>
  <si>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</si>
  <si>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</si>
  <si>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</si>
  <si>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</si>
  <si>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</si>
  <si>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</si>
  <si>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</si>
  <si>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</si>
  <si>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</si>
  <si>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</si>
  <si>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</si>
  <si>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</si>
  <si>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</si>
  <si>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</si>
  <si>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</si>
  <si>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</si>
  <si>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</si>
  <si>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</si>
  <si>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</si>
  <si>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</si>
  <si>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</si>
  <si>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</si>
  <si>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</si>
  <si>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</si>
  <si>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</si>
  <si>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</si>
  <si>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</si>
  <si>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</si>
  <si>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</si>
  <si>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</si>
  <si>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</si>
  <si>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</si>
  <si>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</si>
  <si>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</si>
  <si>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</si>
  <si>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</si>
  <si>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</si>
  <si>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</si>
  <si>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</si>
  <si>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</si>
  <si>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</si>
  <si>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</si>
  <si>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</si>
  <si>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</si>
  <si>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</si>
  <si>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</si>
  <si>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</si>
  <si>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</si>
  <si>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</si>
  <si>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</si>
  <si>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</si>
  <si>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</si>
  <si>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</si>
  <si>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</si>
  <si>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</si>
  <si>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</si>
  <si>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</si>
  <si>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</si>
  <si>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</si>
  <si>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</si>
  <si>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</si>
  <si>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</si>
  <si>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</si>
  <si>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</si>
  <si>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</si>
  <si>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</si>
  <si>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</si>
  <si>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</si>
  <si>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</si>
  <si>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</si>
  <si>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</si>
  <si>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</si>
  <si>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</si>
  <si>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</si>
  <si>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</si>
  <si>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</si>
  <si>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تغییرات انجام شده مربوط به تغییر نماد و کدینگ حساب (درنرم افزار صندوق) می باشد، حاصل معاملاتی خرید و فروش نمی‌باشد.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</si>
</sst>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9" fontId="5" fillId="0" borderId="2" xfId="1" applyFont="1" applyFill="1" applyBorder="1" applyAlignment="1">
      <alignment horizontal="right" vertical="top"/>
    </xf>
    <xf numFmtId="9" fontId="5" fillId="0" borderId="0" xfId="1" applyFont="1" applyFill="1" applyAlignment="1">
      <alignment horizontal="right" vertical="top"/>
    </xf>
    <xf numFmtId="9" fontId="5" fillId="0" borderId="4" xfId="1" applyFont="1" applyFill="1" applyBorder="1" applyAlignment="1">
      <alignment horizontal="right" vertical="top"/>
    </xf>
    <xf numFmtId="9" fontId="5" fillId="0" borderId="5" xfId="1" applyFont="1" applyFill="1" applyBorder="1" applyAlignment="1">
      <alignment horizontal="right" vertical="top"/>
    </xf>
    <xf numFmtId="10" fontId="5" fillId="0" borderId="2" xfId="1" applyNumberFormat="1" applyFont="1" applyFill="1" applyBorder="1" applyAlignment="1">
      <alignment horizontal="right" vertical="top"/>
    </xf>
    <xf numFmtId="10" fontId="5" fillId="0" borderId="0" xfId="1" applyNumberFormat="1" applyFont="1" applyFill="1" applyAlignment="1">
      <alignment horizontal="right" vertical="top"/>
    </xf>
    <xf numFmtId="10" fontId="5" fillId="0" borderId="4" xfId="1" applyNumberFormat="1" applyFont="1" applyFill="1" applyBorder="1" applyAlignment="1">
      <alignment horizontal="right" vertical="top"/>
    </xf>
    <xf numFmtId="10" fontId="5" fillId="0" borderId="5" xfId="1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vertical="top"/>
    </xf>
    <xf numFmtId="3" fontId="5" fillId="0" borderId="0" xfId="0" applyNumberFormat="1" applyFont="1" applyFill="1" applyAlignment="1">
      <alignment vertical="top"/>
    </xf>
    <xf numFmtId="0" fontId="4" fillId="0" borderId="4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3" fontId="5" fillId="0" borderId="4" xfId="0" applyNumberFormat="1" applyFont="1" applyFill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6" t="s">
        <v>0</v>
      </c>
      <c r="B1" s="26"/>
      <c r="C1" s="26"/>
    </row>
    <row r="2" spans="1:3" ht="21.75" customHeight="1" x14ac:dyDescent="0.2">
      <c r="A2" s="26" t="s">
        <v>1</v>
      </c>
      <c r="B2" s="26"/>
      <c r="C2" s="26"/>
    </row>
    <row r="3" spans="1:3" ht="21.75" customHeight="1" x14ac:dyDescent="0.2">
      <c r="A3" s="26" t="s">
        <v>2</v>
      </c>
      <c r="B3" s="26"/>
      <c r="C3" s="26"/>
    </row>
    <row r="4" spans="1:3" ht="7.35" customHeight="1" x14ac:dyDescent="0.2"/>
    <row r="5" spans="1:3" ht="123.6" customHeight="1" x14ac:dyDescent="0.2">
      <c r="B5" s="27"/>
    </row>
    <row r="6" spans="1:3" ht="123.6" customHeight="1" x14ac:dyDescent="0.2">
      <c r="B6" s="2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4.45" customHeight="1" x14ac:dyDescent="0.2"/>
    <row r="5" spans="1:22" ht="14.45" customHeight="1" x14ac:dyDescent="0.2">
      <c r="A5" s="1" t="s">
        <v>96</v>
      </c>
      <c r="B5" s="33" t="s">
        <v>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4.45" customHeight="1" x14ac:dyDescent="0.2">
      <c r="D6" s="29" t="s">
        <v>90</v>
      </c>
      <c r="E6" s="29"/>
      <c r="F6" s="29"/>
      <c r="G6" s="29"/>
      <c r="H6" s="29"/>
      <c r="I6" s="29"/>
      <c r="J6" s="29"/>
      <c r="K6" s="29"/>
      <c r="L6" s="29"/>
      <c r="N6" s="29" t="s">
        <v>91</v>
      </c>
      <c r="O6" s="29"/>
      <c r="P6" s="29"/>
      <c r="Q6" s="29"/>
      <c r="R6" s="29"/>
      <c r="S6" s="29"/>
      <c r="T6" s="29"/>
      <c r="U6" s="29"/>
      <c r="V6" s="29"/>
    </row>
    <row r="7" spans="1:22" ht="14.45" customHeight="1" x14ac:dyDescent="0.2">
      <c r="D7" s="3"/>
      <c r="E7" s="3"/>
      <c r="F7" s="3"/>
      <c r="G7" s="3"/>
      <c r="H7" s="3"/>
      <c r="I7" s="3"/>
      <c r="J7" s="32" t="s">
        <v>21</v>
      </c>
      <c r="K7" s="32"/>
      <c r="L7" s="32"/>
      <c r="N7" s="3"/>
      <c r="O7" s="3"/>
      <c r="P7" s="3"/>
      <c r="Q7" s="3"/>
      <c r="R7" s="3"/>
      <c r="S7" s="3"/>
      <c r="T7" s="32" t="s">
        <v>21</v>
      </c>
      <c r="U7" s="32"/>
      <c r="V7" s="32"/>
    </row>
    <row r="8" spans="1:22" ht="14.45" customHeight="1" x14ac:dyDescent="0.2">
      <c r="A8" s="29" t="s">
        <v>38</v>
      </c>
      <c r="B8" s="29"/>
      <c r="D8" s="2" t="s">
        <v>98</v>
      </c>
      <c r="F8" s="2" t="s">
        <v>94</v>
      </c>
      <c r="H8" s="2" t="s">
        <v>95</v>
      </c>
      <c r="J8" s="4" t="s">
        <v>61</v>
      </c>
      <c r="K8" s="3"/>
      <c r="L8" s="4" t="s">
        <v>77</v>
      </c>
      <c r="N8" s="2" t="s">
        <v>98</v>
      </c>
      <c r="P8" s="2" t="s">
        <v>94</v>
      </c>
      <c r="R8" s="2" t="s">
        <v>95</v>
      </c>
      <c r="T8" s="4" t="s">
        <v>61</v>
      </c>
      <c r="U8" s="3"/>
      <c r="V8" s="4" t="s">
        <v>77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4.45" customHeight="1" x14ac:dyDescent="0.2"/>
    <row r="5" spans="1:18" ht="14.45" customHeight="1" x14ac:dyDescent="0.2">
      <c r="A5" s="1" t="s">
        <v>99</v>
      </c>
      <c r="B5" s="33" t="s">
        <v>100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 x14ac:dyDescent="0.2">
      <c r="D6" s="29" t="s">
        <v>90</v>
      </c>
      <c r="E6" s="29"/>
      <c r="F6" s="29"/>
      <c r="G6" s="29"/>
      <c r="H6" s="29"/>
      <c r="I6" s="29"/>
      <c r="J6" s="29"/>
      <c r="L6" s="29" t="s">
        <v>91</v>
      </c>
      <c r="M6" s="29"/>
      <c r="N6" s="29"/>
      <c r="O6" s="29"/>
      <c r="P6" s="29"/>
      <c r="Q6" s="29"/>
      <c r="R6" s="2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9" t="s">
        <v>101</v>
      </c>
      <c r="B8" s="29"/>
      <c r="D8" s="2" t="s">
        <v>102</v>
      </c>
      <c r="F8" s="2" t="s">
        <v>94</v>
      </c>
      <c r="H8" s="2" t="s">
        <v>95</v>
      </c>
      <c r="J8" s="2" t="s">
        <v>21</v>
      </c>
      <c r="L8" s="2" t="s">
        <v>102</v>
      </c>
      <c r="N8" s="2" t="s">
        <v>94</v>
      </c>
      <c r="P8" s="2" t="s">
        <v>95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4.45" customHeight="1" x14ac:dyDescent="0.2"/>
    <row r="5" spans="1:17" ht="14.45" customHeight="1" x14ac:dyDescent="0.2">
      <c r="A5" s="1" t="s">
        <v>103</v>
      </c>
      <c r="B5" s="33" t="s">
        <v>104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9.1" customHeight="1" x14ac:dyDescent="0.2">
      <c r="M6" s="39" t="s">
        <v>105</v>
      </c>
      <c r="Q6" s="39" t="s">
        <v>106</v>
      </c>
    </row>
    <row r="7" spans="1:17" ht="14.45" customHeight="1" x14ac:dyDescent="0.2">
      <c r="A7" s="29" t="s">
        <v>107</v>
      </c>
      <c r="B7" s="29"/>
      <c r="D7" s="2" t="s">
        <v>108</v>
      </c>
      <c r="F7" s="2" t="s">
        <v>109</v>
      </c>
      <c r="H7" s="2" t="s">
        <v>32</v>
      </c>
      <c r="J7" s="29" t="s">
        <v>110</v>
      </c>
      <c r="K7" s="29"/>
      <c r="M7" s="39"/>
      <c r="O7" s="2" t="s">
        <v>111</v>
      </c>
      <c r="Q7" s="39"/>
    </row>
    <row r="8" spans="1:17" ht="14.45" customHeight="1" x14ac:dyDescent="0.2">
      <c r="A8" s="32" t="s">
        <v>112</v>
      </c>
      <c r="B8" s="40"/>
      <c r="D8" s="32" t="s">
        <v>113</v>
      </c>
      <c r="F8" s="4" t="s">
        <v>114</v>
      </c>
      <c r="H8" s="3"/>
      <c r="J8" s="3"/>
      <c r="K8" s="3"/>
      <c r="M8" s="3"/>
      <c r="O8" s="3"/>
      <c r="Q8" s="3"/>
    </row>
    <row r="9" spans="1:17" ht="14.45" customHeight="1" x14ac:dyDescent="0.2">
      <c r="A9" s="29"/>
      <c r="B9" s="29"/>
      <c r="D9" s="29"/>
      <c r="F9" s="4" t="s">
        <v>115</v>
      </c>
    </row>
    <row r="10" spans="1:17" ht="14.45" customHeight="1" x14ac:dyDescent="0.2">
      <c r="A10" s="32" t="s">
        <v>112</v>
      </c>
      <c r="B10" s="40"/>
      <c r="D10" s="32" t="s">
        <v>116</v>
      </c>
      <c r="F10" s="4" t="s">
        <v>114</v>
      </c>
    </row>
    <row r="11" spans="1:17" ht="14.45" customHeight="1" x14ac:dyDescent="0.2">
      <c r="A11" s="29"/>
      <c r="B11" s="29"/>
      <c r="D11" s="29"/>
      <c r="F11" s="4" t="s">
        <v>117</v>
      </c>
    </row>
    <row r="12" spans="1:17" ht="65.45" customHeight="1" x14ac:dyDescent="0.2">
      <c r="A12" s="36" t="s">
        <v>118</v>
      </c>
      <c r="B12" s="36"/>
      <c r="D12" s="17" t="s">
        <v>119</v>
      </c>
      <c r="F12" s="4" t="s">
        <v>120</v>
      </c>
    </row>
    <row r="13" spans="1:17" ht="14.45" customHeight="1" x14ac:dyDescent="0.2">
      <c r="A13" s="36" t="s">
        <v>121</v>
      </c>
      <c r="B13" s="37"/>
      <c r="D13" s="36" t="s">
        <v>121</v>
      </c>
      <c r="F13" s="4" t="s">
        <v>122</v>
      </c>
    </row>
    <row r="14" spans="1:17" ht="14.45" customHeight="1" x14ac:dyDescent="0.2">
      <c r="A14" s="38"/>
      <c r="B14" s="38"/>
      <c r="D14" s="38"/>
      <c r="F14" s="4" t="s">
        <v>123</v>
      </c>
    </row>
    <row r="15" spans="1:17" ht="14.45" customHeight="1" x14ac:dyDescent="0.2">
      <c r="A15" s="38"/>
      <c r="B15" s="38"/>
      <c r="D15" s="38"/>
      <c r="F15" s="4" t="s">
        <v>124</v>
      </c>
    </row>
    <row r="16" spans="1:17" ht="14.45" customHeight="1" x14ac:dyDescent="0.2">
      <c r="A16" s="39"/>
      <c r="B16" s="39"/>
      <c r="D16" s="39"/>
      <c r="F16" s="4" t="s">
        <v>125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9" t="s">
        <v>126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3"/>
  <sheetViews>
    <sheetView rightToLeft="1" workbookViewId="0">
      <selection activeCell="O9" sqref="O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7" ht="21.75" customHeight="1" x14ac:dyDescent="0.2">
      <c r="A2" s="26" t="s">
        <v>72</v>
      </c>
      <c r="B2" s="26"/>
      <c r="C2" s="26"/>
      <c r="D2" s="26"/>
      <c r="E2" s="26"/>
      <c r="F2" s="26"/>
      <c r="G2" s="26"/>
    </row>
    <row r="3" spans="1:7" ht="21.75" customHeight="1" x14ac:dyDescent="0.2">
      <c r="A3" s="26" t="s">
        <v>2</v>
      </c>
      <c r="B3" s="26"/>
      <c r="C3" s="26"/>
      <c r="D3" s="26"/>
      <c r="E3" s="26"/>
      <c r="F3" s="26"/>
      <c r="G3" s="26"/>
    </row>
    <row r="4" spans="1:7" ht="14.45" customHeight="1" x14ac:dyDescent="0.2"/>
    <row r="5" spans="1:7" ht="14.45" customHeight="1" x14ac:dyDescent="0.2">
      <c r="A5" s="1" t="s">
        <v>127</v>
      </c>
      <c r="B5" s="33" t="s">
        <v>128</v>
      </c>
      <c r="C5" s="33"/>
      <c r="D5" s="33"/>
      <c r="E5" s="33"/>
      <c r="F5" s="33"/>
      <c r="G5" s="33"/>
    </row>
    <row r="6" spans="1:7" ht="14.45" customHeight="1" x14ac:dyDescent="0.2">
      <c r="D6" s="29" t="s">
        <v>90</v>
      </c>
      <c r="E6" s="29"/>
      <c r="F6" s="29" t="s">
        <v>91</v>
      </c>
      <c r="G6" s="29"/>
    </row>
    <row r="7" spans="1:7" ht="36.4" customHeight="1" x14ac:dyDescent="0.2">
      <c r="A7" s="29" t="s">
        <v>129</v>
      </c>
      <c r="B7" s="29"/>
      <c r="D7" s="17" t="s">
        <v>130</v>
      </c>
      <c r="E7" s="3"/>
      <c r="F7" s="17" t="s">
        <v>130</v>
      </c>
      <c r="G7" s="3"/>
    </row>
    <row r="8" spans="1:7" ht="21.75" customHeight="1" x14ac:dyDescent="0.2">
      <c r="A8" s="30" t="s">
        <v>64</v>
      </c>
      <c r="B8" s="30"/>
      <c r="D8" s="6">
        <v>2803333</v>
      </c>
      <c r="F8" s="6">
        <v>2803333</v>
      </c>
    </row>
    <row r="9" spans="1:7" ht="21.75" customHeight="1" x14ac:dyDescent="0.2">
      <c r="A9" s="35" t="s">
        <v>67</v>
      </c>
      <c r="B9" s="35"/>
      <c r="D9" s="9">
        <v>3401</v>
      </c>
      <c r="F9" s="9">
        <v>3401</v>
      </c>
    </row>
    <row r="10" spans="1:7" ht="21.75" customHeight="1" x14ac:dyDescent="0.2">
      <c r="A10" s="35" t="s">
        <v>68</v>
      </c>
      <c r="B10" s="35"/>
      <c r="D10" s="9">
        <v>98821</v>
      </c>
      <c r="F10" s="9">
        <v>98821</v>
      </c>
    </row>
    <row r="11" spans="1:7" ht="21.75" customHeight="1" x14ac:dyDescent="0.2">
      <c r="A11" s="35" t="s">
        <v>70</v>
      </c>
      <c r="B11" s="35"/>
      <c r="D11" s="9">
        <v>161975</v>
      </c>
      <c r="F11" s="9">
        <v>161975</v>
      </c>
    </row>
    <row r="12" spans="1:7" ht="21.75" customHeight="1" x14ac:dyDescent="0.2">
      <c r="A12" s="31" t="s">
        <v>71</v>
      </c>
      <c r="B12" s="31"/>
      <c r="D12" s="10">
        <v>82112</v>
      </c>
      <c r="F12" s="10">
        <v>82112</v>
      </c>
    </row>
    <row r="13" spans="1:7" ht="21.75" customHeight="1" thickBot="1" x14ac:dyDescent="0.25">
      <c r="A13" s="28" t="s">
        <v>21</v>
      </c>
      <c r="B13" s="28"/>
      <c r="D13" s="13">
        <v>3149642</v>
      </c>
      <c r="F13" s="13">
        <v>3149642</v>
      </c>
    </row>
  </sheetData>
  <mergeCells count="13">
    <mergeCell ref="A1:G1"/>
    <mergeCell ref="A2:G2"/>
    <mergeCell ref="A3:G3"/>
    <mergeCell ref="B5:G5"/>
    <mergeCell ref="D6:E6"/>
    <mergeCell ref="F6:G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K18" sqref="K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6" t="s">
        <v>0</v>
      </c>
      <c r="B1" s="26"/>
      <c r="C1" s="26"/>
      <c r="D1" s="26"/>
      <c r="E1" s="26"/>
      <c r="F1" s="26"/>
    </row>
    <row r="2" spans="1:6" ht="21.75" customHeight="1" x14ac:dyDescent="0.2">
      <c r="A2" s="26" t="s">
        <v>72</v>
      </c>
      <c r="B2" s="26"/>
      <c r="C2" s="26"/>
      <c r="D2" s="26"/>
      <c r="E2" s="26"/>
      <c r="F2" s="26"/>
    </row>
    <row r="3" spans="1:6" ht="21.75" customHeight="1" x14ac:dyDescent="0.2">
      <c r="A3" s="26" t="s">
        <v>2</v>
      </c>
      <c r="B3" s="26"/>
      <c r="C3" s="26"/>
      <c r="D3" s="26"/>
      <c r="E3" s="26"/>
      <c r="F3" s="26"/>
    </row>
    <row r="4" spans="1:6" ht="14.45" customHeight="1" x14ac:dyDescent="0.2"/>
    <row r="5" spans="1:6" ht="29.1" customHeight="1" x14ac:dyDescent="0.2">
      <c r="A5" s="1" t="s">
        <v>131</v>
      </c>
      <c r="B5" s="33" t="s">
        <v>87</v>
      </c>
      <c r="C5" s="33"/>
      <c r="D5" s="33"/>
      <c r="E5" s="33"/>
      <c r="F5" s="33"/>
    </row>
    <row r="6" spans="1:6" ht="14.45" customHeight="1" x14ac:dyDescent="0.2">
      <c r="D6" s="2" t="s">
        <v>90</v>
      </c>
      <c r="F6" s="2" t="s">
        <v>9</v>
      </c>
    </row>
    <row r="7" spans="1:6" ht="14.45" customHeight="1" x14ac:dyDescent="0.2">
      <c r="A7" s="29" t="s">
        <v>87</v>
      </c>
      <c r="B7" s="29"/>
      <c r="D7" s="4" t="s">
        <v>61</v>
      </c>
      <c r="F7" s="4" t="s">
        <v>61</v>
      </c>
    </row>
    <row r="8" spans="1:6" ht="21.75" customHeight="1" x14ac:dyDescent="0.2">
      <c r="A8" s="31" t="s">
        <v>132</v>
      </c>
      <c r="B8" s="31"/>
      <c r="D8" s="10">
        <v>11612264404</v>
      </c>
      <c r="F8" s="10">
        <v>11612264404</v>
      </c>
    </row>
    <row r="9" spans="1:6" ht="21.75" customHeight="1" x14ac:dyDescent="0.2">
      <c r="A9" s="28" t="s">
        <v>21</v>
      </c>
      <c r="B9" s="28"/>
      <c r="D9" s="13">
        <v>11612264404</v>
      </c>
      <c r="F9" s="13">
        <v>11612264404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4.45" customHeight="1" x14ac:dyDescent="0.2"/>
    <row r="5" spans="1:19" ht="14.45" customHeight="1" x14ac:dyDescent="0.2">
      <c r="A5" s="33" t="s">
        <v>93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 x14ac:dyDescent="0.2">
      <c r="A6" s="29" t="s">
        <v>23</v>
      </c>
      <c r="C6" s="29" t="s">
        <v>133</v>
      </c>
      <c r="D6" s="29"/>
      <c r="E6" s="29"/>
      <c r="F6" s="29"/>
      <c r="G6" s="29"/>
      <c r="I6" s="29" t="s">
        <v>90</v>
      </c>
      <c r="J6" s="29"/>
      <c r="K6" s="29"/>
      <c r="L6" s="29"/>
      <c r="M6" s="29"/>
      <c r="O6" s="29" t="s">
        <v>91</v>
      </c>
      <c r="P6" s="29"/>
      <c r="Q6" s="29"/>
      <c r="R6" s="29"/>
      <c r="S6" s="29"/>
    </row>
    <row r="7" spans="1:19" ht="29.1" customHeight="1" x14ac:dyDescent="0.2">
      <c r="A7" s="29"/>
      <c r="C7" s="17" t="s">
        <v>134</v>
      </c>
      <c r="D7" s="3"/>
      <c r="E7" s="17" t="s">
        <v>135</v>
      </c>
      <c r="F7" s="3"/>
      <c r="G7" s="17" t="s">
        <v>136</v>
      </c>
      <c r="I7" s="17" t="s">
        <v>137</v>
      </c>
      <c r="J7" s="3"/>
      <c r="K7" s="17" t="s">
        <v>138</v>
      </c>
      <c r="L7" s="3"/>
      <c r="M7" s="17" t="s">
        <v>139</v>
      </c>
      <c r="O7" s="17" t="s">
        <v>137</v>
      </c>
      <c r="P7" s="3"/>
      <c r="Q7" s="17" t="s">
        <v>138</v>
      </c>
      <c r="R7" s="3"/>
      <c r="S7" s="17" t="s">
        <v>139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22"/>
  <sheetViews>
    <sheetView rightToLeft="1" workbookViewId="0">
      <selection activeCell="I20" sqref="I20:I24"/>
    </sheetView>
  </sheetViews>
  <sheetFormatPr defaultRowHeight="12.75" x14ac:dyDescent="0.2"/>
  <cols>
    <col min="1" max="1" width="22.140625" bestFit="1" customWidth="1"/>
    <col min="2" max="2" width="1.28515625" customWidth="1"/>
    <col min="3" max="3" width="10.85546875" bestFit="1" customWidth="1"/>
    <col min="4" max="4" width="1.28515625" customWidth="1"/>
    <col min="5" max="5" width="20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20" bestFit="1" customWidth="1"/>
    <col min="14" max="14" width="1.28515625" customWidth="1"/>
    <col min="15" max="15" width="20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4.45" customHeight="1" x14ac:dyDescent="0.2"/>
    <row r="5" spans="1:17" ht="14.45" customHeight="1" x14ac:dyDescent="0.2">
      <c r="A5" s="33" t="s">
        <v>165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4.45" customHeight="1" x14ac:dyDescent="0.2">
      <c r="A6" s="29" t="s">
        <v>75</v>
      </c>
      <c r="C6" s="29" t="s">
        <v>90</v>
      </c>
      <c r="D6" s="29"/>
      <c r="E6" s="29"/>
      <c r="F6" s="29"/>
      <c r="G6" s="29"/>
      <c r="H6" s="29"/>
      <c r="I6" s="29"/>
      <c r="K6" s="29" t="s">
        <v>91</v>
      </c>
      <c r="L6" s="29"/>
      <c r="M6" s="29"/>
      <c r="N6" s="29"/>
      <c r="O6" s="29"/>
      <c r="P6" s="29"/>
      <c r="Q6" s="29"/>
    </row>
    <row r="7" spans="1:17" ht="29.1" customHeight="1" x14ac:dyDescent="0.2">
      <c r="A7" s="29"/>
      <c r="C7" s="17" t="s">
        <v>13</v>
      </c>
      <c r="D7" s="3"/>
      <c r="E7" s="17" t="s">
        <v>15</v>
      </c>
      <c r="F7" s="3"/>
      <c r="G7" s="17" t="s">
        <v>153</v>
      </c>
      <c r="H7" s="3"/>
      <c r="I7" s="17" t="s">
        <v>166</v>
      </c>
      <c r="K7" s="17" t="s">
        <v>13</v>
      </c>
      <c r="L7" s="3"/>
      <c r="M7" s="17" t="s">
        <v>15</v>
      </c>
      <c r="N7" s="3"/>
      <c r="O7" s="17" t="s">
        <v>153</v>
      </c>
      <c r="P7" s="3"/>
      <c r="Q7" s="23" t="s">
        <v>166</v>
      </c>
    </row>
    <row r="8" spans="1:17" ht="21.75" customHeight="1" x14ac:dyDescent="0.2">
      <c r="A8" s="18" t="s">
        <v>20</v>
      </c>
      <c r="C8" s="19">
        <v>11191360</v>
      </c>
      <c r="E8" s="19">
        <f>M8</f>
        <v>113319682470400</v>
      </c>
      <c r="G8" s="19">
        <v>108055572263901</v>
      </c>
      <c r="I8" s="24">
        <f>E8-G8</f>
        <v>5264110206499</v>
      </c>
      <c r="K8" s="19">
        <v>11191360</v>
      </c>
      <c r="M8" s="19">
        <f>سهام!Y10</f>
        <v>113319682470400</v>
      </c>
      <c r="O8" s="19">
        <f>G8</f>
        <v>108055572263901</v>
      </c>
      <c r="Q8" s="24">
        <f>M8-O8</f>
        <v>5264110206499</v>
      </c>
    </row>
    <row r="9" spans="1:17" ht="21.75" customHeight="1" thickBot="1" x14ac:dyDescent="0.25">
      <c r="A9" s="12" t="s">
        <v>21</v>
      </c>
      <c r="C9" s="13">
        <v>11191360</v>
      </c>
      <c r="E9" s="13">
        <f>SUM(E8)</f>
        <v>113319682470400</v>
      </c>
      <c r="G9" s="13">
        <f>SUM(G8)</f>
        <v>108055572263901</v>
      </c>
      <c r="I9" s="13">
        <f>SUM(I8)</f>
        <v>5264110206499</v>
      </c>
      <c r="K9" s="13">
        <v>11191360</v>
      </c>
      <c r="M9" s="13">
        <f>SUM(M8)</f>
        <v>113319682470400</v>
      </c>
      <c r="O9" s="13">
        <f>SUM(O8)</f>
        <v>108055572263901</v>
      </c>
      <c r="Q9" s="25">
        <f>SUM(Q8)</f>
        <v>5264110206499</v>
      </c>
    </row>
    <row r="22" spans="9:9" x14ac:dyDescent="0.2">
      <c r="I22" s="5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4.45" customHeight="1" x14ac:dyDescent="0.2"/>
    <row r="5" spans="1:11" ht="14.45" customHeight="1" x14ac:dyDescent="0.2">
      <c r="A5" s="33" t="s">
        <v>98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4.45" customHeight="1" x14ac:dyDescent="0.2">
      <c r="I6" s="2" t="s">
        <v>90</v>
      </c>
      <c r="K6" s="2" t="s">
        <v>91</v>
      </c>
    </row>
    <row r="7" spans="1:11" ht="29.1" customHeight="1" x14ac:dyDescent="0.2">
      <c r="A7" s="2" t="s">
        <v>140</v>
      </c>
      <c r="C7" s="16" t="s">
        <v>141</v>
      </c>
      <c r="E7" s="16" t="s">
        <v>142</v>
      </c>
      <c r="G7" s="16" t="s">
        <v>143</v>
      </c>
      <c r="I7" s="17" t="s">
        <v>144</v>
      </c>
      <c r="K7" s="17" t="s">
        <v>144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4.45" customHeight="1" x14ac:dyDescent="0.2"/>
    <row r="5" spans="1:19" ht="14.45" customHeight="1" x14ac:dyDescent="0.2">
      <c r="A5" s="33" t="s">
        <v>145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 x14ac:dyDescent="0.2">
      <c r="A6" s="29" t="s">
        <v>75</v>
      </c>
      <c r="I6" s="29" t="s">
        <v>90</v>
      </c>
      <c r="J6" s="29"/>
      <c r="K6" s="29"/>
      <c r="L6" s="29"/>
      <c r="M6" s="29"/>
      <c r="O6" s="29" t="s">
        <v>91</v>
      </c>
      <c r="P6" s="29"/>
      <c r="Q6" s="29"/>
      <c r="R6" s="29"/>
      <c r="S6" s="29"/>
    </row>
    <row r="7" spans="1:19" ht="29.1" customHeight="1" x14ac:dyDescent="0.2">
      <c r="A7" s="29"/>
      <c r="C7" s="16" t="s">
        <v>146</v>
      </c>
      <c r="E7" s="16" t="s">
        <v>48</v>
      </c>
      <c r="G7" s="16" t="s">
        <v>147</v>
      </c>
      <c r="I7" s="17" t="s">
        <v>148</v>
      </c>
      <c r="J7" s="3"/>
      <c r="K7" s="17" t="s">
        <v>138</v>
      </c>
      <c r="L7" s="3"/>
      <c r="M7" s="17" t="s">
        <v>149</v>
      </c>
      <c r="O7" s="17" t="s">
        <v>148</v>
      </c>
      <c r="P7" s="3"/>
      <c r="Q7" s="17" t="s">
        <v>138</v>
      </c>
      <c r="R7" s="3"/>
      <c r="S7" s="17" t="s">
        <v>149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4.45" customHeight="1" x14ac:dyDescent="0.2"/>
    <row r="5" spans="1:13" ht="14.45" customHeight="1" x14ac:dyDescent="0.2">
      <c r="A5" s="33" t="s">
        <v>150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45" customHeight="1" x14ac:dyDescent="0.2">
      <c r="A6" s="29" t="s">
        <v>75</v>
      </c>
      <c r="C6" s="29" t="s">
        <v>90</v>
      </c>
      <c r="D6" s="29"/>
      <c r="E6" s="29"/>
      <c r="F6" s="29"/>
      <c r="G6" s="29"/>
      <c r="I6" s="29" t="s">
        <v>91</v>
      </c>
      <c r="J6" s="29"/>
      <c r="K6" s="29"/>
      <c r="L6" s="29"/>
      <c r="M6" s="29"/>
    </row>
    <row r="7" spans="1:13" ht="29.1" customHeight="1" x14ac:dyDescent="0.2">
      <c r="A7" s="29"/>
      <c r="C7" s="17" t="s">
        <v>148</v>
      </c>
      <c r="D7" s="3"/>
      <c r="E7" s="17" t="s">
        <v>138</v>
      </c>
      <c r="F7" s="3"/>
      <c r="G7" s="17" t="s">
        <v>149</v>
      </c>
      <c r="I7" s="17" t="s">
        <v>148</v>
      </c>
      <c r="J7" s="3"/>
      <c r="K7" s="17" t="s">
        <v>138</v>
      </c>
      <c r="L7" s="3"/>
      <c r="M7" s="17" t="s">
        <v>149</v>
      </c>
    </row>
    <row r="8" spans="1:13" ht="21.75" customHeight="1" x14ac:dyDescent="0.2">
      <c r="A8" s="5" t="s">
        <v>64</v>
      </c>
      <c r="C8" s="6">
        <v>2803333</v>
      </c>
      <c r="E8" s="6">
        <v>0</v>
      </c>
      <c r="G8" s="6">
        <v>2803333</v>
      </c>
      <c r="I8" s="6">
        <v>2803333</v>
      </c>
      <c r="K8" s="6">
        <v>0</v>
      </c>
      <c r="M8" s="6">
        <v>2803333</v>
      </c>
    </row>
    <row r="9" spans="1:13" ht="21.75" customHeight="1" x14ac:dyDescent="0.2">
      <c r="A9" s="15" t="s">
        <v>67</v>
      </c>
      <c r="C9" s="9">
        <v>3401</v>
      </c>
      <c r="E9" s="9">
        <v>0</v>
      </c>
      <c r="G9" s="9">
        <v>3401</v>
      </c>
      <c r="I9" s="9">
        <v>3401</v>
      </c>
      <c r="K9" s="9">
        <v>0</v>
      </c>
      <c r="M9" s="9">
        <v>3401</v>
      </c>
    </row>
    <row r="10" spans="1:13" ht="21.75" customHeight="1" x14ac:dyDescent="0.2">
      <c r="A10" s="15" t="s">
        <v>68</v>
      </c>
      <c r="C10" s="9">
        <v>98821</v>
      </c>
      <c r="E10" s="9">
        <v>0</v>
      </c>
      <c r="G10" s="9">
        <v>98821</v>
      </c>
      <c r="I10" s="9">
        <v>98821</v>
      </c>
      <c r="K10" s="9">
        <v>0</v>
      </c>
      <c r="M10" s="9">
        <v>98821</v>
      </c>
    </row>
    <row r="11" spans="1:13" ht="21.75" customHeight="1" x14ac:dyDescent="0.2">
      <c r="A11" s="15" t="s">
        <v>70</v>
      </c>
      <c r="C11" s="9">
        <v>161975</v>
      </c>
      <c r="E11" s="9">
        <v>0</v>
      </c>
      <c r="G11" s="9">
        <v>161975</v>
      </c>
      <c r="I11" s="9">
        <v>161975</v>
      </c>
      <c r="K11" s="9">
        <v>0</v>
      </c>
      <c r="M11" s="9">
        <v>161975</v>
      </c>
    </row>
    <row r="12" spans="1:13" ht="21.75" customHeight="1" x14ac:dyDescent="0.2">
      <c r="A12" s="8" t="s">
        <v>71</v>
      </c>
      <c r="C12" s="10">
        <v>82112</v>
      </c>
      <c r="E12" s="10">
        <v>0</v>
      </c>
      <c r="G12" s="10">
        <v>82112</v>
      </c>
      <c r="I12" s="10">
        <v>82112</v>
      </c>
      <c r="K12" s="10">
        <v>0</v>
      </c>
      <c r="M12" s="10">
        <v>82112</v>
      </c>
    </row>
    <row r="13" spans="1:13" ht="21.75" customHeight="1" x14ac:dyDescent="0.2">
      <c r="A13" s="12" t="s">
        <v>21</v>
      </c>
      <c r="C13" s="13">
        <v>3149642</v>
      </c>
      <c r="E13" s="13">
        <v>0</v>
      </c>
      <c r="G13" s="13">
        <v>3149642</v>
      </c>
      <c r="I13" s="13">
        <v>3149642</v>
      </c>
      <c r="K13" s="13">
        <v>0</v>
      </c>
      <c r="M13" s="13">
        <v>3149642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7"/>
  <sheetViews>
    <sheetView rightToLeft="1" workbookViewId="0">
      <selection activeCell="O26" sqref="O2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9.85546875" bestFit="1" customWidth="1"/>
    <col min="6" max="6" width="1.28515625" customWidth="1"/>
    <col min="7" max="7" width="19" bestFit="1" customWidth="1"/>
    <col min="8" max="8" width="1.28515625" customWidth="1"/>
    <col min="9" max="9" width="19" bestFit="1" customWidth="1"/>
    <col min="10" max="10" width="1.28515625" customWidth="1"/>
    <col min="11" max="11" width="11" bestFit="1" customWidth="1"/>
    <col min="12" max="12" width="1.28515625" customWidth="1"/>
    <col min="13" max="13" width="18.85546875" bestFit="1" customWidth="1"/>
    <col min="14" max="14" width="1.28515625" customWidth="1"/>
    <col min="15" max="15" width="11.7109375" bestFit="1" customWidth="1"/>
    <col min="16" max="16" width="1.28515625" customWidth="1"/>
    <col min="17" max="17" width="18.5703125" bestFit="1" customWidth="1"/>
    <col min="18" max="18" width="1.28515625" customWidth="1"/>
    <col min="19" max="19" width="10.85546875" bestFit="1" customWidth="1"/>
    <col min="20" max="20" width="1.28515625" customWidth="1"/>
    <col min="21" max="21" width="16.140625" bestFit="1" customWidth="1"/>
    <col min="22" max="22" width="1.28515625" customWidth="1"/>
    <col min="23" max="23" width="18.7109375" bestFit="1" customWidth="1"/>
    <col min="24" max="24" width="1.28515625" customWidth="1"/>
    <col min="25" max="25" width="20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4.45" customHeight="1" x14ac:dyDescent="0.2">
      <c r="A4" s="1" t="s">
        <v>3</v>
      </c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4.45" customHeight="1" x14ac:dyDescent="0.2">
      <c r="A5" s="33" t="s">
        <v>5</v>
      </c>
      <c r="B5" s="33"/>
      <c r="C5" s="33" t="s">
        <v>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4.45" customHeight="1" x14ac:dyDescent="0.2">
      <c r="E6" s="29" t="s">
        <v>7</v>
      </c>
      <c r="F6" s="29"/>
      <c r="G6" s="29"/>
      <c r="H6" s="29"/>
      <c r="I6" s="29"/>
      <c r="K6" s="29" t="s">
        <v>8</v>
      </c>
      <c r="L6" s="29"/>
      <c r="M6" s="29"/>
      <c r="N6" s="29"/>
      <c r="O6" s="29"/>
      <c r="P6" s="29"/>
      <c r="Q6" s="29"/>
      <c r="S6" s="29" t="s">
        <v>9</v>
      </c>
      <c r="T6" s="29"/>
      <c r="U6" s="29"/>
      <c r="V6" s="29"/>
      <c r="W6" s="29"/>
      <c r="X6" s="29"/>
      <c r="Y6" s="29"/>
      <c r="Z6" s="29"/>
      <c r="AA6" s="29"/>
    </row>
    <row r="7" spans="1:27" ht="14.45" customHeight="1" x14ac:dyDescent="0.2">
      <c r="E7" s="3"/>
      <c r="F7" s="3"/>
      <c r="G7" s="3"/>
      <c r="H7" s="3"/>
      <c r="I7" s="3"/>
      <c r="K7" s="32" t="s">
        <v>10</v>
      </c>
      <c r="L7" s="32"/>
      <c r="M7" s="32"/>
      <c r="N7" s="3"/>
      <c r="O7" s="32" t="s">
        <v>11</v>
      </c>
      <c r="P7" s="32"/>
      <c r="Q7" s="3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9" t="s">
        <v>12</v>
      </c>
      <c r="B8" s="29"/>
      <c r="C8" s="29"/>
      <c r="D8" s="55"/>
      <c r="E8" s="53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0" t="s">
        <v>19</v>
      </c>
      <c r="B9" s="30"/>
      <c r="C9" s="30"/>
      <c r="D9" s="54">
        <v>9233415</v>
      </c>
      <c r="E9" s="51">
        <v>9233415</v>
      </c>
      <c r="G9" s="6">
        <v>55075189449853</v>
      </c>
      <c r="I9" s="6">
        <v>88428138230948</v>
      </c>
      <c r="K9" s="6">
        <v>1293073</v>
      </c>
      <c r="M9" s="6">
        <v>12927426344487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21.75" customHeight="1" x14ac:dyDescent="0.2">
      <c r="A10" s="31" t="s">
        <v>20</v>
      </c>
      <c r="B10" s="31"/>
      <c r="C10" s="31"/>
      <c r="D10" s="52">
        <v>0</v>
      </c>
      <c r="E10" s="52">
        <v>0</v>
      </c>
      <c r="G10" s="10">
        <v>0</v>
      </c>
      <c r="I10" s="10">
        <v>0</v>
      </c>
      <c r="K10" s="49">
        <v>664872</v>
      </c>
      <c r="M10" s="10">
        <v>6700007688465</v>
      </c>
      <c r="O10" s="49">
        <v>0</v>
      </c>
      <c r="Q10" s="10">
        <v>0</v>
      </c>
      <c r="S10" s="49">
        <v>11191360</v>
      </c>
      <c r="U10" s="49">
        <v>10150000</v>
      </c>
      <c r="W10" s="10">
        <v>74702623482806</v>
      </c>
      <c r="Y10" s="10">
        <v>113319682470400</v>
      </c>
      <c r="AA10" s="11">
        <v>99.98</v>
      </c>
    </row>
    <row r="11" spans="1:27" ht="21.75" customHeight="1" thickBot="1" x14ac:dyDescent="0.25">
      <c r="A11" s="28" t="s">
        <v>21</v>
      </c>
      <c r="B11" s="28"/>
      <c r="C11" s="28"/>
      <c r="E11" s="49"/>
      <c r="G11" s="13">
        <v>55075189449853</v>
      </c>
      <c r="I11" s="13">
        <v>88428138230948</v>
      </c>
      <c r="K11" s="49"/>
      <c r="M11" s="13">
        <f>SUM(M9:M10)</f>
        <v>19627434032952</v>
      </c>
      <c r="O11" s="49"/>
      <c r="Q11" s="13">
        <v>0</v>
      </c>
      <c r="S11" s="49"/>
      <c r="U11" s="49"/>
      <c r="W11" s="13">
        <v>74702623482806</v>
      </c>
      <c r="Y11" s="13">
        <v>113319682470400</v>
      </c>
      <c r="AA11" s="14">
        <v>99.98</v>
      </c>
    </row>
    <row r="14" spans="1:27" ht="12.75" customHeight="1" x14ac:dyDescent="0.2">
      <c r="A14" s="57" t="s">
        <v>167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7" ht="12.75" customHeight="1" x14ac:dyDescent="0.2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7" spans="13:13" x14ac:dyDescent="0.2">
      <c r="M17" s="56"/>
    </row>
  </sheetData>
  <mergeCells count="16">
    <mergeCell ref="A14:T15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11:C11"/>
    <mergeCell ref="A8:C8"/>
    <mergeCell ref="A9:C9"/>
    <mergeCell ref="A10:C1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9"/>
  <sheetViews>
    <sheetView rightToLeft="1" workbookViewId="0">
      <selection activeCell="F24" sqref="F24"/>
    </sheetView>
  </sheetViews>
  <sheetFormatPr defaultRowHeight="12.75" x14ac:dyDescent="0.2"/>
  <cols>
    <col min="1" max="1" width="30.140625" bestFit="1" customWidth="1"/>
    <col min="2" max="2" width="1.28515625" customWidth="1"/>
    <col min="3" max="3" width="10.85546875" bestFit="1" customWidth="1"/>
    <col min="4" max="4" width="1.28515625" customWidth="1"/>
    <col min="5" max="5" width="18.5703125" bestFit="1" customWidth="1"/>
    <col min="6" max="6" width="1.28515625" customWidth="1"/>
    <col min="7" max="7" width="20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5703125" bestFit="1" customWidth="1"/>
    <col min="14" max="14" width="1.28515625" customWidth="1"/>
    <col min="15" max="15" width="20" bestFit="1" customWidth="1"/>
    <col min="16" max="16" width="1.28515625" customWidth="1"/>
    <col min="17" max="17" width="21.85546875" bestFit="1" customWidth="1"/>
    <col min="18" max="18" width="0.28515625" customWidth="1"/>
  </cols>
  <sheetData>
    <row r="1" spans="1:17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4.45" customHeight="1" x14ac:dyDescent="0.2"/>
    <row r="5" spans="1:17" ht="14.45" customHeight="1" x14ac:dyDescent="0.2">
      <c r="A5" s="33" t="s">
        <v>151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4.45" customHeight="1" x14ac:dyDescent="0.2">
      <c r="A6" s="29" t="s">
        <v>75</v>
      </c>
      <c r="C6" s="29" t="s">
        <v>90</v>
      </c>
      <c r="D6" s="29"/>
      <c r="E6" s="29"/>
      <c r="F6" s="29"/>
      <c r="G6" s="29"/>
      <c r="H6" s="29"/>
      <c r="I6" s="29"/>
      <c r="K6" s="29" t="s">
        <v>91</v>
      </c>
      <c r="L6" s="29"/>
      <c r="M6" s="29"/>
      <c r="N6" s="29"/>
      <c r="O6" s="29"/>
      <c r="P6" s="29"/>
      <c r="Q6" s="29"/>
    </row>
    <row r="7" spans="1:17" ht="29.1" customHeight="1" x14ac:dyDescent="0.2">
      <c r="A7" s="29"/>
      <c r="C7" s="17" t="s">
        <v>13</v>
      </c>
      <c r="D7" s="3"/>
      <c r="E7" s="17" t="s">
        <v>152</v>
      </c>
      <c r="F7" s="3"/>
      <c r="G7" s="17" t="s">
        <v>153</v>
      </c>
      <c r="H7" s="3"/>
      <c r="I7" s="17" t="s">
        <v>154</v>
      </c>
      <c r="K7" s="17" t="s">
        <v>13</v>
      </c>
      <c r="L7" s="3"/>
      <c r="M7" s="17" t="s">
        <v>152</v>
      </c>
      <c r="N7" s="3"/>
      <c r="O7" s="17" t="s">
        <v>153</v>
      </c>
      <c r="P7" s="3"/>
      <c r="Q7" s="23" t="s">
        <v>154</v>
      </c>
    </row>
    <row r="8" spans="1:17" ht="21.75" customHeight="1" x14ac:dyDescent="0.2"/>
    <row r="9" spans="1:17" ht="21.75" customHeight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tabSelected="1" workbookViewId="0">
      <selection activeCell="Y30" sqref="Y30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7.35" customHeight="1" x14ac:dyDescent="0.2"/>
    <row r="5" spans="1:25" ht="14.45" customHeight="1" x14ac:dyDescent="0.2">
      <c r="A5" s="33" t="s">
        <v>155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7.35" customHeight="1" x14ac:dyDescent="0.2"/>
    <row r="7" spans="1:25" ht="14.45" customHeight="1" x14ac:dyDescent="0.2">
      <c r="E7" s="29" t="s">
        <v>90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Y7" s="2" t="s">
        <v>91</v>
      </c>
    </row>
    <row r="8" spans="1:25" ht="29.1" customHeight="1" x14ac:dyDescent="0.2">
      <c r="A8" s="2" t="s">
        <v>156</v>
      </c>
      <c r="C8" s="2" t="s">
        <v>157</v>
      </c>
      <c r="E8" s="17" t="s">
        <v>26</v>
      </c>
      <c r="F8" s="3"/>
      <c r="G8" s="17" t="s">
        <v>13</v>
      </c>
      <c r="H8" s="3"/>
      <c r="I8" s="17" t="s">
        <v>25</v>
      </c>
      <c r="J8" s="3"/>
      <c r="K8" s="17" t="s">
        <v>158</v>
      </c>
      <c r="L8" s="3"/>
      <c r="M8" s="17" t="s">
        <v>159</v>
      </c>
      <c r="N8" s="3"/>
      <c r="O8" s="17" t="s">
        <v>160</v>
      </c>
      <c r="P8" s="3"/>
      <c r="Q8" s="17" t="s">
        <v>161</v>
      </c>
      <c r="R8" s="3"/>
      <c r="S8" s="17" t="s">
        <v>162</v>
      </c>
      <c r="T8" s="3"/>
      <c r="U8" s="17" t="s">
        <v>163</v>
      </c>
      <c r="V8" s="3"/>
      <c r="W8" s="17" t="s">
        <v>164</v>
      </c>
      <c r="Y8" s="17" t="s">
        <v>164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</row>
    <row r="2" spans="1:49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</row>
    <row r="3" spans="1:49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</row>
    <row r="4" spans="1:49" ht="14.45" customHeight="1" x14ac:dyDescent="0.2"/>
    <row r="5" spans="1:49" ht="14.45" customHeight="1" x14ac:dyDescent="0.2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</row>
    <row r="6" spans="1:49" ht="14.45" customHeight="1" x14ac:dyDescent="0.2">
      <c r="I6" s="29" t="s">
        <v>7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C6" s="29" t="s">
        <v>9</v>
      </c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9" t="s">
        <v>23</v>
      </c>
      <c r="B8" s="29"/>
      <c r="C8" s="29"/>
      <c r="D8" s="29"/>
      <c r="E8" s="29"/>
      <c r="F8" s="29"/>
      <c r="G8" s="29"/>
      <c r="I8" s="29" t="s">
        <v>24</v>
      </c>
      <c r="J8" s="29"/>
      <c r="K8" s="29"/>
      <c r="M8" s="29" t="s">
        <v>25</v>
      </c>
      <c r="N8" s="29"/>
      <c r="O8" s="29"/>
      <c r="Q8" s="29" t="s">
        <v>26</v>
      </c>
      <c r="R8" s="29"/>
      <c r="S8" s="29"/>
      <c r="T8" s="29"/>
      <c r="U8" s="29"/>
      <c r="W8" s="29" t="s">
        <v>27</v>
      </c>
      <c r="X8" s="29"/>
      <c r="Y8" s="29"/>
      <c r="Z8" s="29"/>
      <c r="AA8" s="29"/>
      <c r="AC8" s="29" t="s">
        <v>24</v>
      </c>
      <c r="AD8" s="29"/>
      <c r="AE8" s="29"/>
      <c r="AF8" s="29"/>
      <c r="AG8" s="29"/>
      <c r="AI8" s="29" t="s">
        <v>25</v>
      </c>
      <c r="AJ8" s="29"/>
      <c r="AK8" s="29"/>
      <c r="AM8" s="29" t="s">
        <v>26</v>
      </c>
      <c r="AN8" s="29"/>
      <c r="AO8" s="29"/>
      <c r="AQ8" s="29" t="s">
        <v>27</v>
      </c>
      <c r="AR8" s="29"/>
      <c r="AS8" s="29"/>
    </row>
    <row r="9" spans="1:49" ht="14.45" customHeight="1" x14ac:dyDescent="0.2">
      <c r="A9" s="33" t="s">
        <v>28</v>
      </c>
      <c r="B9" s="34"/>
      <c r="C9" s="34"/>
      <c r="D9" s="34"/>
      <c r="E9" s="34"/>
      <c r="F9" s="34"/>
      <c r="G9" s="34"/>
      <c r="H9" s="33"/>
      <c r="I9" s="34"/>
      <c r="J9" s="34"/>
      <c r="K9" s="34"/>
      <c r="L9" s="33"/>
      <c r="M9" s="34"/>
      <c r="N9" s="34"/>
      <c r="O9" s="34"/>
      <c r="P9" s="33"/>
      <c r="Q9" s="34"/>
      <c r="R9" s="34"/>
      <c r="S9" s="34"/>
      <c r="T9" s="34"/>
      <c r="U9" s="34"/>
      <c r="V9" s="33"/>
      <c r="W9" s="34"/>
      <c r="X9" s="34"/>
      <c r="Y9" s="34"/>
      <c r="Z9" s="34"/>
      <c r="AA9" s="34"/>
      <c r="AB9" s="33"/>
      <c r="AC9" s="34"/>
      <c r="AD9" s="34"/>
      <c r="AE9" s="34"/>
      <c r="AF9" s="34"/>
      <c r="AG9" s="34"/>
      <c r="AH9" s="33"/>
      <c r="AI9" s="34"/>
      <c r="AJ9" s="34"/>
      <c r="AK9" s="34"/>
      <c r="AL9" s="33"/>
      <c r="AM9" s="34"/>
      <c r="AN9" s="34"/>
      <c r="AO9" s="34"/>
      <c r="AP9" s="33"/>
      <c r="AQ9" s="34"/>
      <c r="AR9" s="34"/>
      <c r="AS9" s="34"/>
      <c r="AT9" s="33"/>
      <c r="AU9" s="33"/>
      <c r="AV9" s="33"/>
      <c r="AW9" s="33"/>
    </row>
    <row r="10" spans="1:49" ht="14.45" customHeight="1" x14ac:dyDescent="0.2">
      <c r="C10" s="29" t="s">
        <v>7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Y10" s="29" t="s">
        <v>9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32" t="s">
        <v>31</v>
      </c>
      <c r="H11" s="32"/>
      <c r="I11" s="32"/>
      <c r="J11" s="3"/>
      <c r="K11" s="32" t="s">
        <v>32</v>
      </c>
      <c r="L11" s="32"/>
      <c r="M11" s="32"/>
      <c r="N11" s="3"/>
      <c r="O11" s="32" t="s">
        <v>25</v>
      </c>
      <c r="P11" s="32"/>
      <c r="Q11" s="32"/>
      <c r="R11" s="3"/>
      <c r="S11" s="32" t="s">
        <v>26</v>
      </c>
      <c r="T11" s="32"/>
      <c r="U11" s="32"/>
      <c r="V11" s="32"/>
      <c r="W11" s="32"/>
      <c r="Y11" s="32" t="s">
        <v>29</v>
      </c>
      <c r="Z11" s="32"/>
      <c r="AA11" s="32"/>
      <c r="AB11" s="32"/>
      <c r="AC11" s="32"/>
      <c r="AD11" s="3"/>
      <c r="AE11" s="32" t="s">
        <v>30</v>
      </c>
      <c r="AF11" s="32"/>
      <c r="AG11" s="32"/>
      <c r="AH11" s="32"/>
      <c r="AI11" s="32"/>
      <c r="AJ11" s="3"/>
      <c r="AK11" s="32" t="s">
        <v>31</v>
      </c>
      <c r="AL11" s="32"/>
      <c r="AM11" s="32"/>
      <c r="AN11" s="3"/>
      <c r="AO11" s="32" t="s">
        <v>32</v>
      </c>
      <c r="AP11" s="32"/>
      <c r="AQ11" s="32"/>
      <c r="AR11" s="3"/>
      <c r="AS11" s="32" t="s">
        <v>25</v>
      </c>
      <c r="AT11" s="32"/>
      <c r="AU11" s="3"/>
      <c r="AV11" s="4" t="s">
        <v>26</v>
      </c>
    </row>
    <row r="12" spans="1:49" ht="14.45" customHeight="1" x14ac:dyDescent="0.2">
      <c r="A12" s="33" t="s">
        <v>33</v>
      </c>
      <c r="B12" s="33"/>
      <c r="C12" s="34"/>
      <c r="D12" s="33"/>
      <c r="E12" s="34"/>
      <c r="F12" s="33"/>
      <c r="G12" s="34"/>
      <c r="H12" s="34"/>
      <c r="I12" s="34"/>
      <c r="J12" s="33"/>
      <c r="K12" s="34"/>
      <c r="L12" s="34"/>
      <c r="M12" s="34"/>
      <c r="N12" s="33"/>
      <c r="O12" s="34"/>
      <c r="P12" s="34"/>
      <c r="Q12" s="34"/>
      <c r="R12" s="33"/>
      <c r="S12" s="34"/>
      <c r="T12" s="34"/>
      <c r="U12" s="34"/>
      <c r="V12" s="34"/>
      <c r="W12" s="34"/>
      <c r="X12" s="33"/>
      <c r="Y12" s="34"/>
      <c r="Z12" s="34"/>
      <c r="AA12" s="34"/>
      <c r="AB12" s="34"/>
      <c r="AC12" s="34"/>
      <c r="AD12" s="33"/>
      <c r="AE12" s="34"/>
      <c r="AF12" s="34"/>
      <c r="AG12" s="34"/>
      <c r="AH12" s="34"/>
      <c r="AI12" s="34"/>
      <c r="AJ12" s="33"/>
      <c r="AK12" s="34"/>
      <c r="AL12" s="34"/>
      <c r="AM12" s="34"/>
      <c r="AN12" s="33"/>
      <c r="AO12" s="34"/>
      <c r="AP12" s="34"/>
      <c r="AQ12" s="34"/>
      <c r="AR12" s="33"/>
      <c r="AS12" s="34"/>
      <c r="AT12" s="34"/>
      <c r="AU12" s="33"/>
      <c r="AV12" s="34"/>
      <c r="AW12" s="33"/>
    </row>
    <row r="13" spans="1:49" ht="14.45" customHeight="1" x14ac:dyDescent="0.2">
      <c r="C13" s="29" t="s">
        <v>7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O13" s="29" t="s">
        <v>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32" t="s">
        <v>25</v>
      </c>
      <c r="H14" s="32"/>
      <c r="I14" s="32"/>
      <c r="J14" s="3"/>
      <c r="K14" s="32" t="s">
        <v>26</v>
      </c>
      <c r="L14" s="32"/>
      <c r="M14" s="32"/>
      <c r="O14" s="32" t="s">
        <v>30</v>
      </c>
      <c r="P14" s="32"/>
      <c r="Q14" s="32"/>
      <c r="R14" s="32"/>
      <c r="S14" s="32"/>
      <c r="T14" s="3"/>
      <c r="U14" s="32" t="s">
        <v>32</v>
      </c>
      <c r="V14" s="32"/>
      <c r="W14" s="32"/>
      <c r="X14" s="32"/>
      <c r="Y14" s="32"/>
      <c r="Z14" s="3"/>
      <c r="AA14" s="32" t="s">
        <v>25</v>
      </c>
      <c r="AB14" s="32"/>
      <c r="AC14" s="32"/>
      <c r="AD14" s="32"/>
      <c r="AE14" s="32"/>
      <c r="AF14" s="3"/>
      <c r="AG14" s="32" t="s">
        <v>26</v>
      </c>
      <c r="AH14" s="32"/>
      <c r="AI14" s="32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4.45" customHeight="1" x14ac:dyDescent="0.2"/>
    <row r="5" spans="1:27" ht="14.45" customHeight="1" x14ac:dyDescent="0.2">
      <c r="A5" s="1" t="s">
        <v>34</v>
      </c>
      <c r="B5" s="33" t="s">
        <v>35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4.45" customHeight="1" x14ac:dyDescent="0.2">
      <c r="E6" s="29" t="s">
        <v>7</v>
      </c>
      <c r="F6" s="29"/>
      <c r="G6" s="29"/>
      <c r="H6" s="29"/>
      <c r="I6" s="29"/>
      <c r="K6" s="29" t="s">
        <v>8</v>
      </c>
      <c r="L6" s="29"/>
      <c r="M6" s="29"/>
      <c r="N6" s="29"/>
      <c r="O6" s="29"/>
      <c r="P6" s="29"/>
      <c r="Q6" s="29"/>
      <c r="S6" s="29" t="s">
        <v>9</v>
      </c>
      <c r="T6" s="29"/>
      <c r="U6" s="29"/>
      <c r="V6" s="29"/>
      <c r="W6" s="29"/>
      <c r="X6" s="29"/>
      <c r="Y6" s="29"/>
      <c r="Z6" s="29"/>
      <c r="AA6" s="29"/>
    </row>
    <row r="7" spans="1:27" ht="14.45" customHeight="1" x14ac:dyDescent="0.2">
      <c r="E7" s="3"/>
      <c r="F7" s="3"/>
      <c r="G7" s="3"/>
      <c r="H7" s="3"/>
      <c r="I7" s="3"/>
      <c r="K7" s="32" t="s">
        <v>36</v>
      </c>
      <c r="L7" s="32"/>
      <c r="M7" s="32"/>
      <c r="N7" s="3"/>
      <c r="O7" s="32" t="s">
        <v>37</v>
      </c>
      <c r="P7" s="32"/>
      <c r="Q7" s="3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9" t="s">
        <v>38</v>
      </c>
      <c r="B8" s="29"/>
      <c r="D8" s="29" t="s">
        <v>39</v>
      </c>
      <c r="E8" s="2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ht="14.45" customHeight="1" x14ac:dyDescent="0.2"/>
    <row r="5" spans="1:38" ht="14.45" customHeight="1" x14ac:dyDescent="0.2">
      <c r="A5" s="1" t="s">
        <v>41</v>
      </c>
      <c r="B5" s="33" t="s">
        <v>42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14.45" customHeight="1" x14ac:dyDescent="0.2">
      <c r="A6" s="29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 t="s">
        <v>7</v>
      </c>
      <c r="Q6" s="29"/>
      <c r="R6" s="29"/>
      <c r="S6" s="29"/>
      <c r="T6" s="29"/>
      <c r="V6" s="29" t="s">
        <v>8</v>
      </c>
      <c r="W6" s="29"/>
      <c r="X6" s="29"/>
      <c r="Y6" s="29"/>
      <c r="Z6" s="29"/>
      <c r="AA6" s="29"/>
      <c r="AB6" s="29"/>
      <c r="AD6" s="29" t="s">
        <v>9</v>
      </c>
      <c r="AE6" s="29"/>
      <c r="AF6" s="29"/>
      <c r="AG6" s="29"/>
      <c r="AH6" s="29"/>
      <c r="AI6" s="29"/>
      <c r="AJ6" s="29"/>
      <c r="AK6" s="29"/>
      <c r="AL6" s="2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2" t="s">
        <v>10</v>
      </c>
      <c r="W7" s="32"/>
      <c r="X7" s="32"/>
      <c r="Y7" s="3"/>
      <c r="Z7" s="32" t="s">
        <v>11</v>
      </c>
      <c r="AA7" s="32"/>
      <c r="AB7" s="3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9" t="s">
        <v>44</v>
      </c>
      <c r="B8" s="29"/>
      <c r="D8" s="2" t="s">
        <v>45</v>
      </c>
      <c r="F8" s="2" t="s">
        <v>46</v>
      </c>
      <c r="H8" s="2" t="s">
        <v>47</v>
      </c>
      <c r="J8" s="2" t="s">
        <v>48</v>
      </c>
      <c r="L8" s="2" t="s">
        <v>49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4.45" customHeight="1" x14ac:dyDescent="0.2">
      <c r="A4" s="33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4.45" customHeight="1" x14ac:dyDescent="0.2">
      <c r="A5" s="33" t="s">
        <v>51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45" customHeight="1" x14ac:dyDescent="0.2"/>
    <row r="7" spans="1:13" ht="14.45" customHeight="1" x14ac:dyDescent="0.2">
      <c r="C7" s="29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4.45" customHeight="1" x14ac:dyDescent="0.2">
      <c r="A8" s="2" t="s">
        <v>52</v>
      </c>
      <c r="C8" s="4" t="s">
        <v>13</v>
      </c>
      <c r="D8" s="3"/>
      <c r="E8" s="4" t="s">
        <v>53</v>
      </c>
      <c r="F8" s="3"/>
      <c r="G8" s="4" t="s">
        <v>54</v>
      </c>
      <c r="H8" s="3"/>
      <c r="I8" s="4" t="s">
        <v>55</v>
      </c>
      <c r="J8" s="3"/>
      <c r="K8" s="4" t="s">
        <v>56</v>
      </c>
      <c r="L8" s="3"/>
      <c r="M8" s="4" t="s">
        <v>57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O19" sqref="O19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4.45" customHeight="1" x14ac:dyDescent="0.2"/>
    <row r="5" spans="1:12" ht="14.45" customHeight="1" x14ac:dyDescent="0.2">
      <c r="A5" s="1" t="s">
        <v>58</v>
      </c>
      <c r="B5" s="33" t="s">
        <v>59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4.45" customHeight="1" x14ac:dyDescent="0.2">
      <c r="D6" s="2" t="s">
        <v>7</v>
      </c>
      <c r="F6" s="29" t="s">
        <v>8</v>
      </c>
      <c r="G6" s="29"/>
      <c r="H6" s="29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9" t="s">
        <v>60</v>
      </c>
      <c r="B8" s="29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2" ht="21.75" customHeight="1" x14ac:dyDescent="0.2">
      <c r="A9" s="30" t="s">
        <v>64</v>
      </c>
      <c r="B9" s="30"/>
      <c r="D9" s="6">
        <v>4679310661</v>
      </c>
      <c r="F9" s="6">
        <v>19254530336533</v>
      </c>
      <c r="H9" s="6">
        <v>19254029777792</v>
      </c>
      <c r="J9" s="6">
        <v>5179869402</v>
      </c>
      <c r="L9" s="45">
        <v>0</v>
      </c>
    </row>
    <row r="10" spans="1:12" ht="21.75" customHeight="1" x14ac:dyDescent="0.2">
      <c r="A10" s="35" t="s">
        <v>65</v>
      </c>
      <c r="B10" s="35"/>
      <c r="D10" s="9">
        <v>9576608</v>
      </c>
      <c r="F10" s="9">
        <v>0</v>
      </c>
      <c r="H10" s="9">
        <v>9576608</v>
      </c>
      <c r="J10" s="9">
        <v>0</v>
      </c>
      <c r="L10" s="46">
        <v>0</v>
      </c>
    </row>
    <row r="11" spans="1:12" ht="21.75" customHeight="1" x14ac:dyDescent="0.2">
      <c r="A11" s="35" t="s">
        <v>66</v>
      </c>
      <c r="B11" s="35"/>
      <c r="D11" s="9">
        <v>50000000</v>
      </c>
      <c r="F11" s="9">
        <v>6426608</v>
      </c>
      <c r="H11" s="9">
        <v>7560000</v>
      </c>
      <c r="J11" s="9">
        <v>48866608</v>
      </c>
      <c r="L11" s="46">
        <v>0</v>
      </c>
    </row>
    <row r="12" spans="1:12" ht="21.75" customHeight="1" x14ac:dyDescent="0.2">
      <c r="A12" s="35" t="s">
        <v>67</v>
      </c>
      <c r="B12" s="35"/>
      <c r="D12" s="9">
        <v>804270</v>
      </c>
      <c r="F12" s="9">
        <v>3401</v>
      </c>
      <c r="H12" s="9">
        <v>0</v>
      </c>
      <c r="J12" s="9">
        <v>807671</v>
      </c>
      <c r="L12" s="46">
        <v>0</v>
      </c>
    </row>
    <row r="13" spans="1:12" ht="21.75" customHeight="1" x14ac:dyDescent="0.2">
      <c r="A13" s="35" t="s">
        <v>68</v>
      </c>
      <c r="B13" s="35"/>
      <c r="D13" s="9">
        <v>23270910</v>
      </c>
      <c r="F13" s="9">
        <v>98821</v>
      </c>
      <c r="H13" s="9">
        <v>630000</v>
      </c>
      <c r="J13" s="9">
        <v>22739731</v>
      </c>
      <c r="L13" s="46">
        <v>0</v>
      </c>
    </row>
    <row r="14" spans="1:12" ht="21.75" customHeight="1" x14ac:dyDescent="0.2">
      <c r="A14" s="35" t="s">
        <v>69</v>
      </c>
      <c r="B14" s="35"/>
      <c r="D14" s="9">
        <v>1717393</v>
      </c>
      <c r="F14" s="9">
        <v>0</v>
      </c>
      <c r="H14" s="9">
        <v>1260000</v>
      </c>
      <c r="J14" s="9">
        <v>457393</v>
      </c>
      <c r="L14" s="46">
        <v>0</v>
      </c>
    </row>
    <row r="15" spans="1:12" ht="21.75" customHeight="1" x14ac:dyDescent="0.2">
      <c r="A15" s="35" t="s">
        <v>70</v>
      </c>
      <c r="B15" s="35"/>
      <c r="D15" s="9">
        <v>30581462</v>
      </c>
      <c r="F15" s="9">
        <v>161975</v>
      </c>
      <c r="H15" s="9">
        <v>630000</v>
      </c>
      <c r="J15" s="9">
        <v>30113437</v>
      </c>
      <c r="L15" s="46">
        <v>0</v>
      </c>
    </row>
    <row r="16" spans="1:12" ht="21.75" customHeight="1" x14ac:dyDescent="0.2">
      <c r="A16" s="31" t="s">
        <v>71</v>
      </c>
      <c r="B16" s="31"/>
      <c r="D16" s="10">
        <v>18948925</v>
      </c>
      <c r="F16" s="10">
        <v>82112</v>
      </c>
      <c r="H16" s="10">
        <v>630000</v>
      </c>
      <c r="J16" s="10">
        <v>18401037</v>
      </c>
      <c r="L16" s="47">
        <v>0</v>
      </c>
    </row>
    <row r="17" spans="1:12" ht="21.75" customHeight="1" x14ac:dyDescent="0.2">
      <c r="A17" s="28" t="s">
        <v>21</v>
      </c>
      <c r="B17" s="28"/>
      <c r="D17" s="13">
        <v>4814210229</v>
      </c>
      <c r="F17" s="13">
        <v>19254537109450</v>
      </c>
      <c r="H17" s="13">
        <v>19254050064400</v>
      </c>
      <c r="J17" s="13">
        <v>5301255279</v>
      </c>
      <c r="L17" s="48">
        <v>0</v>
      </c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workbookViewId="0">
      <selection activeCell="M8" sqref="L8:M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2" ht="14.45" customHeight="1" x14ac:dyDescent="0.2"/>
    <row r="5" spans="1:12" ht="29.1" customHeight="1" x14ac:dyDescent="0.2">
      <c r="A5" s="1" t="s">
        <v>73</v>
      </c>
      <c r="B5" s="33" t="s">
        <v>74</v>
      </c>
      <c r="C5" s="33"/>
      <c r="D5" s="33"/>
      <c r="E5" s="33"/>
      <c r="F5" s="33"/>
      <c r="G5" s="33"/>
      <c r="H5" s="33"/>
      <c r="I5" s="33"/>
      <c r="J5" s="33"/>
    </row>
    <row r="6" spans="1:12" ht="14.45" customHeight="1" x14ac:dyDescent="0.2"/>
    <row r="7" spans="1:12" ht="14.45" customHeight="1" x14ac:dyDescent="0.2">
      <c r="A7" s="29" t="s">
        <v>75</v>
      </c>
      <c r="B7" s="29"/>
      <c r="D7" s="2" t="s">
        <v>76</v>
      </c>
      <c r="F7" s="2" t="s">
        <v>61</v>
      </c>
      <c r="H7" s="2" t="s">
        <v>77</v>
      </c>
      <c r="J7" s="2" t="s">
        <v>78</v>
      </c>
    </row>
    <row r="8" spans="1:12" ht="21.75" customHeight="1" x14ac:dyDescent="0.2">
      <c r="A8" s="30" t="s">
        <v>79</v>
      </c>
      <c r="B8" s="30"/>
      <c r="D8" s="5" t="s">
        <v>80</v>
      </c>
      <c r="F8" s="6">
        <f>'درآمد سرمایه گذاری در سهام'!I9</f>
        <v>5264110206499</v>
      </c>
      <c r="H8" s="41">
        <f>F8/F13</f>
        <v>0.99779832863165463</v>
      </c>
      <c r="J8" s="45">
        <v>4.6445075530733723E-2</v>
      </c>
      <c r="L8" s="56"/>
    </row>
    <row r="9" spans="1:12" ht="21.75" customHeight="1" x14ac:dyDescent="0.2">
      <c r="A9" s="35" t="s">
        <v>81</v>
      </c>
      <c r="B9" s="35"/>
      <c r="D9" s="15" t="s">
        <v>82</v>
      </c>
      <c r="F9" s="9">
        <v>0</v>
      </c>
      <c r="H9" s="42">
        <v>0</v>
      </c>
      <c r="J9" s="46">
        <v>0</v>
      </c>
    </row>
    <row r="10" spans="1:12" ht="21.75" customHeight="1" x14ac:dyDescent="0.2">
      <c r="A10" s="35" t="s">
        <v>83</v>
      </c>
      <c r="B10" s="35"/>
      <c r="D10" s="15" t="s">
        <v>84</v>
      </c>
      <c r="F10" s="9">
        <v>0</v>
      </c>
      <c r="H10" s="42">
        <v>0</v>
      </c>
      <c r="J10" s="46">
        <v>0</v>
      </c>
    </row>
    <row r="11" spans="1:12" ht="21.75" customHeight="1" x14ac:dyDescent="0.2">
      <c r="A11" s="35" t="s">
        <v>85</v>
      </c>
      <c r="B11" s="35"/>
      <c r="D11" s="15" t="s">
        <v>86</v>
      </c>
      <c r="F11" s="9">
        <v>3149642</v>
      </c>
      <c r="H11" s="42">
        <v>0</v>
      </c>
      <c r="J11" s="46">
        <v>0</v>
      </c>
    </row>
    <row r="12" spans="1:12" ht="21.75" customHeight="1" x14ac:dyDescent="0.2">
      <c r="A12" s="31" t="s">
        <v>87</v>
      </c>
      <c r="B12" s="31"/>
      <c r="D12" s="8" t="s">
        <v>88</v>
      </c>
      <c r="F12" s="10">
        <f>'سایر درآمدها'!D9</f>
        <v>11612264404</v>
      </c>
      <c r="H12" s="43">
        <f>F12/F13</f>
        <v>2.2010743619378021E-3</v>
      </c>
      <c r="J12" s="47">
        <v>1.0245463642854169E-4</v>
      </c>
    </row>
    <row r="13" spans="1:12" ht="21.75" customHeight="1" x14ac:dyDescent="0.2">
      <c r="A13" s="28" t="s">
        <v>21</v>
      </c>
      <c r="B13" s="28"/>
      <c r="D13" s="13"/>
      <c r="F13" s="13">
        <f>SUM(F8:F12)</f>
        <v>5275725620545</v>
      </c>
      <c r="H13" s="44">
        <f>SUM(H8:H12)</f>
        <v>0.99999940299359247</v>
      </c>
      <c r="J13" s="48">
        <f>SUM(J8:J12)</f>
        <v>4.6547530167162267E-2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0"/>
  <sheetViews>
    <sheetView rightToLeft="1" workbookViewId="0">
      <selection activeCell="E9" sqref="E9"/>
    </sheetView>
  </sheetViews>
  <sheetFormatPr defaultRowHeight="12.75" x14ac:dyDescent="0.2"/>
  <cols>
    <col min="1" max="1" width="30.140625" bestFit="1" customWidth="1"/>
    <col min="2" max="2" width="1.28515625" customWidth="1"/>
    <col min="3" max="3" width="14.7109375" bestFit="1" customWidth="1"/>
    <col min="4" max="4" width="1.28515625" customWidth="1"/>
    <col min="5" max="5" width="20" bestFit="1" customWidth="1"/>
    <col min="6" max="6" width="1.28515625" customWidth="1"/>
    <col min="7" max="7" width="19.7109375" bestFit="1" customWidth="1"/>
    <col min="8" max="8" width="1.28515625" customWidth="1"/>
    <col min="9" max="9" width="20" bestFit="1" customWidth="1"/>
    <col min="10" max="10" width="1.28515625" customWidth="1"/>
    <col min="11" max="11" width="17.28515625" bestFit="1" customWidth="1"/>
    <col min="12" max="12" width="1.28515625" customWidth="1"/>
    <col min="13" max="13" width="14.7109375" bestFit="1" customWidth="1"/>
    <col min="14" max="15" width="1.28515625" customWidth="1"/>
    <col min="16" max="16" width="20" bestFit="1" customWidth="1"/>
    <col min="17" max="17" width="1.28515625" customWidth="1"/>
    <col min="18" max="18" width="19.7109375" bestFit="1" customWidth="1"/>
    <col min="19" max="19" width="1.28515625" customWidth="1"/>
    <col min="20" max="20" width="20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21.75" customHeight="1" x14ac:dyDescent="0.2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4.45" customHeight="1" x14ac:dyDescent="0.2"/>
    <row r="5" spans="1:22" ht="14.45" customHeight="1" x14ac:dyDescent="0.2">
      <c r="A5" s="1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4.45" customHeight="1" x14ac:dyDescent="0.2">
      <c r="C6" s="29" t="s">
        <v>90</v>
      </c>
      <c r="D6" s="29"/>
      <c r="E6" s="29"/>
      <c r="F6" s="29"/>
      <c r="G6" s="29"/>
      <c r="H6" s="29"/>
      <c r="I6" s="29"/>
      <c r="J6" s="29"/>
      <c r="K6" s="29"/>
      <c r="M6" s="29" t="s">
        <v>91</v>
      </c>
      <c r="N6" s="29"/>
      <c r="O6" s="29"/>
      <c r="P6" s="29"/>
      <c r="Q6" s="29"/>
      <c r="R6" s="29"/>
      <c r="S6" s="29"/>
      <c r="T6" s="29"/>
      <c r="U6" s="29"/>
      <c r="V6" s="29"/>
    </row>
    <row r="7" spans="1:22" ht="14.45" customHeight="1" x14ac:dyDescent="0.2">
      <c r="C7" s="3"/>
      <c r="D7" s="3"/>
      <c r="E7" s="3"/>
      <c r="F7" s="3"/>
      <c r="G7" s="3"/>
      <c r="H7" s="3"/>
      <c r="I7" s="32" t="s">
        <v>21</v>
      </c>
      <c r="J7" s="32"/>
      <c r="K7" s="32"/>
      <c r="M7" s="3"/>
      <c r="N7" s="3"/>
      <c r="O7" s="3"/>
      <c r="P7" s="3"/>
      <c r="Q7" s="3"/>
      <c r="R7" s="3"/>
      <c r="S7" s="3"/>
      <c r="T7" s="32" t="s">
        <v>21</v>
      </c>
      <c r="U7" s="32"/>
      <c r="V7" s="32"/>
    </row>
    <row r="8" spans="1:22" ht="14.45" customHeight="1" x14ac:dyDescent="0.2">
      <c r="A8" s="20" t="s">
        <v>92</v>
      </c>
      <c r="C8" s="2" t="s">
        <v>93</v>
      </c>
      <c r="E8" s="2" t="s">
        <v>94</v>
      </c>
      <c r="G8" s="2" t="s">
        <v>95</v>
      </c>
      <c r="I8" s="4" t="s">
        <v>61</v>
      </c>
      <c r="J8" s="3"/>
      <c r="K8" s="4" t="s">
        <v>77</v>
      </c>
      <c r="M8" s="2" t="s">
        <v>93</v>
      </c>
      <c r="O8" s="50" t="s">
        <v>94</v>
      </c>
      <c r="P8" s="50"/>
      <c r="R8" s="2" t="s">
        <v>95</v>
      </c>
      <c r="T8" s="4" t="s">
        <v>61</v>
      </c>
      <c r="U8" s="3"/>
      <c r="V8" s="4" t="s">
        <v>77</v>
      </c>
    </row>
    <row r="9" spans="1:22" ht="21.75" customHeight="1" x14ac:dyDescent="0.2">
      <c r="A9" s="21" t="s">
        <v>20</v>
      </c>
      <c r="C9" s="10">
        <v>0</v>
      </c>
      <c r="E9" s="10">
        <f>'درآمد ناشی از تغییر قیمت اوراق'!I8</f>
        <v>5264110206499</v>
      </c>
      <c r="G9" s="10">
        <v>0</v>
      </c>
      <c r="I9" s="10">
        <f>C9+E9+G9</f>
        <v>5264110206499</v>
      </c>
      <c r="K9" s="43">
        <f>I9/I10</f>
        <v>1</v>
      </c>
      <c r="M9" s="10">
        <v>0</v>
      </c>
      <c r="O9" s="52">
        <f>'درآمد ناشی از تغییر قیمت اوراق'!Q8</f>
        <v>5264110206499</v>
      </c>
      <c r="P9" s="58">
        <f>'درآمد ناشی از تغییر قیمت اوراق'!Q8</f>
        <v>5264110206499</v>
      </c>
      <c r="R9" s="10">
        <v>0</v>
      </c>
      <c r="T9" s="10">
        <f>M9+O9+R9</f>
        <v>5264110206499</v>
      </c>
      <c r="V9" s="43">
        <f>T9/T10</f>
        <v>1</v>
      </c>
    </row>
    <row r="10" spans="1:22" ht="21.75" customHeight="1" thickBot="1" x14ac:dyDescent="0.25">
      <c r="A10" s="22" t="s">
        <v>21</v>
      </c>
      <c r="C10" s="13">
        <v>0</v>
      </c>
      <c r="E10" s="13">
        <f>SUM(E9)</f>
        <v>5264110206499</v>
      </c>
      <c r="G10" s="13">
        <f>SUM(G9)</f>
        <v>0</v>
      </c>
      <c r="I10" s="13">
        <f>SUM(I9)</f>
        <v>5264110206499</v>
      </c>
      <c r="K10" s="44">
        <f>SUM(K9)</f>
        <v>1</v>
      </c>
      <c r="M10" s="13">
        <v>0</v>
      </c>
      <c r="P10" s="13">
        <f>SUM(P9)</f>
        <v>5264110206499</v>
      </c>
      <c r="R10" s="13">
        <f>SUM(R9)</f>
        <v>0</v>
      </c>
      <c r="T10" s="13">
        <f>SUM(T9)</f>
        <v>5264110206499</v>
      </c>
      <c r="V10" s="44">
        <f>SUM(V9)</f>
        <v>1</v>
      </c>
    </row>
  </sheetData>
  <mergeCells count="9">
    <mergeCell ref="A1:V1"/>
    <mergeCell ref="A2:V2"/>
    <mergeCell ref="A3:V3"/>
    <mergeCell ref="B5:V5"/>
    <mergeCell ref="C6:K6"/>
    <mergeCell ref="M6:V6"/>
    <mergeCell ref="I7:K7"/>
    <mergeCell ref="T7:V7"/>
    <mergeCell ref="O8:P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ناشی از تغییر قیمت اوراق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2025-08-25T05:25:54Z</dcterms:created>
  <dcterms:modified xsi:type="dcterms:W3CDTF">2025-08-26T06:25:58Z</dcterms:modified>
</cp:coreProperties>
</file>