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4\"/>
    </mc:Choice>
  </mc:AlternateContent>
  <xr:revisionPtr revIDLastSave="0" documentId="8_{BC11E17C-96DA-4BE2-A698-B3F0A15B0499}" xr6:coauthVersionLast="47" xr6:coauthVersionMax="47" xr10:uidLastSave="{00000000-0000-0000-0000-000000000000}"/>
  <bookViews>
    <workbookView xWindow="-120" yWindow="-120" windowWidth="29040" windowHeight="15840" tabRatio="921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بانکی'!$A$1:$F$15</definedName>
    <definedName name="_xlnm.Print_Area" localSheetId="3">'درآمد سرمایه گذاری در سهام'!$A$1:$X$11</definedName>
    <definedName name="_xlnm.Print_Area" localSheetId="8">'درآمد ناشی از تغییر قیمت اوراق'!$A$1:$Q$9</definedName>
    <definedName name="_xlnm.Print_Area" localSheetId="7">'درآمد ناشی از فروش'!$A$1:$Q$11</definedName>
    <definedName name="_xlnm.Print_Area" localSheetId="5">'سایر درآمدها'!$A$1:$G$10</definedName>
    <definedName name="_xlnm.Print_Area" localSheetId="1">سپرده!$A$1:$M$17</definedName>
    <definedName name="_xlnm.Print_Area" localSheetId="6">'سود سپرده بانکی'!$A$1:$N$15</definedName>
    <definedName name="_xlnm.Print_Area" localSheetId="0">سهام!$A$1:$AC$10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7" l="1"/>
  <c r="L14" i="7"/>
  <c r="L13" i="7"/>
  <c r="L12" i="7"/>
  <c r="L11" i="7"/>
  <c r="L16" i="7"/>
  <c r="L10" i="7"/>
  <c r="L9" i="7"/>
  <c r="U9" i="9"/>
  <c r="U10" i="9"/>
  <c r="U8" i="9"/>
  <c r="J11" i="9"/>
  <c r="J8" i="9"/>
  <c r="L17" i="7" l="1"/>
  <c r="S11" i="9"/>
  <c r="F11" i="9"/>
  <c r="I8" i="21"/>
  <c r="I9" i="21" s="1"/>
  <c r="Q11" i="19"/>
  <c r="U11" i="9"/>
  <c r="Z10" i="2"/>
</calcChain>
</file>

<file path=xl/sharedStrings.xml><?xml version="1.0" encoding="utf-8"?>
<sst xmlns="http://schemas.openxmlformats.org/spreadsheetml/2006/main" count="177" uniqueCount="79">
  <si>
    <t>صندوق قابل معامله كيميا زرين كاردان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</si>
  <si>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</si>
  <si>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</si>
  <si>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</si>
  <si>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</si>
  <si>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</si>
  <si>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</si>
  <si>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</si>
  <si>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</si>
  <si>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</si>
  <si>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</si>
  <si>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</si>
  <si>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</si>
  <si>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</si>
  <si>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</si>
  <si>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</si>
  <si>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</si>
  <si>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</si>
  <si>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</si>
  <si>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</si>
  <si>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</si>
  <si>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</si>
  <si>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</si>
  <si>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</si>
  <si>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</si>
  <si>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</si>
  <si>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</si>
  <si>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</si>
  <si>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</si>
  <si>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</si>
  <si>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</si>
  <si>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</si>
  <si>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</si>
  <si>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</si>
  <si>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</si>
  <si>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</si>
  <si>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</si>
  <si>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</si>
  <si>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</si>
  <si>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</si>
  <si>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</si>
  <si>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</si>
  <si>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</si>
  <si>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</si>
  <si>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</si>
  <si>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</si>
  <si>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</si>
  <si>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</si>
  <si>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</si>
  <si>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گواهی سپرده پیوسته تمام سکه بهار آزادی طرح جدید</t>
  </si>
  <si>
    <t>تمام سکه طرح جدید0312 رفاه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</si>
  <si>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</si>
  <si>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</si>
  <si>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</si>
  <si>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</si>
  <si>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</si>
  <si>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</si>
  <si>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</si>
  <si>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</si>
  <si>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</si>
  <si>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</si>
  <si>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</si>
  <si>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</si>
  <si>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</si>
  <si>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</si>
  <si>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</si>
  <si>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</si>
  <si>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کوتاه مدت بانک تجارت</t>
  </si>
  <si>
    <t xml:space="preserve">سپرده کوتاه مدت بانک سامان </t>
  </si>
  <si>
    <t xml:space="preserve">سپرده کوتاه مدت موسسه اعتباری ملل </t>
  </si>
  <si>
    <t xml:space="preserve">سپرده کوتاه مدت بانک پاسارگاد </t>
  </si>
  <si>
    <t xml:space="preserve">سپرده کوتاه مدت بانک اقتصاد نوین </t>
  </si>
  <si>
    <t xml:space="preserve">سپرده کوتاه مدت بانک خاورمیانه </t>
  </si>
  <si>
    <t xml:space="preserve">سپرده بلند مدت بانک سامان </t>
  </si>
  <si>
    <t xml:space="preserve">حساب جاری بانک سامان </t>
  </si>
  <si>
    <t xml:space="preserve">سپرده کوتاه مدت بانک تجارت </t>
  </si>
  <si>
    <t>سپرده کوتاه مدت بانک خاورمیانه</t>
  </si>
  <si>
    <t>سپرده کوتاه مدت موسسه اعتباری ملل</t>
  </si>
  <si>
    <t>سپرده کوتاه مدت بانک پاسارگاد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</si>
</sst>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164" fontId="4" fillId="0" borderId="6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"/>
  <sheetViews>
    <sheetView rightToLeft="1" view="pageBreakPreview" topLeftCell="D1" zoomScale="85" zoomScaleNormal="100" zoomScaleSheetLayoutView="85" workbookViewId="0">
      <selection activeCell="AB9" sqref="AB9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0.42578125" bestFit="1" customWidth="1"/>
    <col min="7" max="7" width="1.28515625" customWidth="1"/>
    <col min="8" max="8" width="20.140625" bestFit="1" customWidth="1"/>
    <col min="9" max="9" width="1.28515625" customWidth="1"/>
    <col min="10" max="10" width="20.140625" bestFit="1" customWidth="1"/>
    <col min="11" max="11" width="1.28515625" customWidth="1"/>
    <col min="12" max="12" width="8.7109375" bestFit="1" customWidth="1"/>
    <col min="13" max="13" width="1.28515625" customWidth="1"/>
    <col min="14" max="14" width="19" bestFit="1" customWidth="1"/>
    <col min="15" max="15" width="1.28515625" customWidth="1"/>
    <col min="16" max="16" width="9.42578125" bestFit="1" customWidth="1"/>
    <col min="17" max="17" width="1.28515625" customWidth="1"/>
    <col min="18" max="18" width="19" bestFit="1" customWidth="1"/>
    <col min="19" max="19" width="1.28515625" customWidth="1"/>
    <col min="20" max="20" width="10.42578125" bestFit="1" customWidth="1"/>
    <col min="21" max="21" width="1.28515625" customWidth="1"/>
    <col min="22" max="22" width="14.7109375" bestFit="1" customWidth="1"/>
    <col min="23" max="23" width="1.28515625" customWidth="1"/>
    <col min="24" max="24" width="20.140625" bestFit="1" customWidth="1"/>
    <col min="25" max="25" width="1.28515625" customWidth="1"/>
    <col min="26" max="26" width="20.140625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21.9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14.65" customHeight="1" x14ac:dyDescent="0.2">
      <c r="A4" s="1" t="s">
        <v>3</v>
      </c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8" ht="14.65" customHeight="1" x14ac:dyDescent="0.2">
      <c r="A5" s="26" t="s">
        <v>5</v>
      </c>
      <c r="B5" s="26"/>
      <c r="C5" s="26" t="s">
        <v>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65" customHeight="1" x14ac:dyDescent="0.2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14.65" customHeight="1" x14ac:dyDescent="0.2">
      <c r="F7" s="3"/>
      <c r="G7" s="3"/>
      <c r="H7" s="3"/>
      <c r="I7" s="3"/>
      <c r="J7" s="3"/>
      <c r="L7" s="28" t="s">
        <v>10</v>
      </c>
      <c r="M7" s="28"/>
      <c r="N7" s="28"/>
      <c r="O7" s="3"/>
      <c r="P7" s="28" t="s">
        <v>11</v>
      </c>
      <c r="Q7" s="28"/>
      <c r="R7" s="28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95" customHeight="1" x14ac:dyDescent="0.2">
      <c r="A9" s="29" t="s">
        <v>19</v>
      </c>
      <c r="B9" s="29"/>
      <c r="C9" s="29"/>
      <c r="D9" s="6"/>
      <c r="E9" s="30">
        <v>8911807</v>
      </c>
      <c r="F9" s="31"/>
      <c r="H9" s="8">
        <v>50316229242564</v>
      </c>
      <c r="J9" s="8">
        <v>89852527590803.5</v>
      </c>
      <c r="L9" s="8">
        <v>122005</v>
      </c>
      <c r="N9" s="8">
        <v>1294577959939</v>
      </c>
      <c r="P9" s="8">
        <v>-149198</v>
      </c>
      <c r="R9" s="8">
        <v>1315321214929</v>
      </c>
      <c r="T9" s="8">
        <v>8884614</v>
      </c>
      <c r="V9" s="7">
        <v>8298780</v>
      </c>
      <c r="X9" s="8">
        <v>50758428471037</v>
      </c>
      <c r="Z9" s="8">
        <v>73554501474189</v>
      </c>
      <c r="AB9" s="9">
        <v>99.45</v>
      </c>
    </row>
    <row r="10" spans="1:28" ht="21.95" customHeight="1" x14ac:dyDescent="0.2">
      <c r="A10" s="32" t="s">
        <v>20</v>
      </c>
      <c r="B10" s="32"/>
      <c r="C10" s="32"/>
      <c r="D10" s="32"/>
      <c r="F10" s="11">
        <v>8911807</v>
      </c>
      <c r="H10" s="11">
        <v>50316229242564</v>
      </c>
      <c r="J10" s="11">
        <v>89852527590803.5</v>
      </c>
      <c r="L10" s="11">
        <v>122005</v>
      </c>
      <c r="N10" s="11">
        <v>1294577959939</v>
      </c>
      <c r="P10" s="11">
        <v>-149198</v>
      </c>
      <c r="R10" s="11">
        <v>1315321214929</v>
      </c>
      <c r="T10" s="11">
        <v>8884614</v>
      </c>
      <c r="V10" s="22"/>
      <c r="X10" s="11">
        <v>50758428471037</v>
      </c>
      <c r="Z10" s="11">
        <f>SUM(Z9)</f>
        <v>73554501474189</v>
      </c>
      <c r="AB10" s="12">
        <v>99.45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7"/>
  <sheetViews>
    <sheetView rightToLeft="1" view="pageBreakPreview" zoomScale="85" zoomScaleNormal="100" zoomScaleSheetLayoutView="85" workbookViewId="0">
      <selection activeCell="A17" sqref="A17:B17"/>
    </sheetView>
  </sheetViews>
  <sheetFormatPr defaultRowHeight="12.75" x14ac:dyDescent="0.2"/>
  <cols>
    <col min="1" max="1" width="5.42578125" bestFit="1" customWidth="1"/>
    <col min="2" max="2" width="42.140625" customWidth="1"/>
    <col min="3" max="3" width="1.28515625" customWidth="1"/>
    <col min="4" max="4" width="19" bestFit="1" customWidth="1"/>
    <col min="5" max="5" width="1.28515625" customWidth="1"/>
    <col min="6" max="6" width="19" bestFit="1" customWidth="1"/>
    <col min="7" max="7" width="1.28515625" customWidth="1"/>
    <col min="8" max="8" width="20.140625" bestFit="1" customWidth="1"/>
    <col min="9" max="9" width="1.28515625" customWidth="1"/>
    <col min="10" max="10" width="17.140625" bestFit="1" customWidth="1"/>
    <col min="11" max="11" width="1.28515625" customWidth="1"/>
    <col min="12" max="12" width="16.5703125" bestFit="1" customWidth="1"/>
    <col min="13" max="13" width="0.28515625" customWidth="1"/>
    <col min="14" max="14" width="10.5703125" bestFit="1" customWidth="1"/>
    <col min="26" max="26" width="15.28515625" bestFit="1" customWidth="1"/>
  </cols>
  <sheetData>
    <row r="1" spans="1:26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6" ht="21.9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6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6" ht="14.65" customHeight="1" x14ac:dyDescent="0.2"/>
    <row r="5" spans="1:26" ht="14.65" customHeight="1" x14ac:dyDescent="0.2">
      <c r="A5" s="1" t="s">
        <v>21</v>
      </c>
      <c r="B5" s="26" t="s">
        <v>22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6" ht="14.65" customHeight="1" x14ac:dyDescent="0.2">
      <c r="D6" s="2" t="s">
        <v>7</v>
      </c>
      <c r="F6" s="27" t="s">
        <v>8</v>
      </c>
      <c r="G6" s="27"/>
      <c r="H6" s="27"/>
      <c r="J6" s="2" t="s">
        <v>9</v>
      </c>
    </row>
    <row r="7" spans="1:26" ht="14.65" customHeight="1" x14ac:dyDescent="0.2">
      <c r="D7" s="3"/>
      <c r="F7" s="3"/>
      <c r="G7" s="3"/>
      <c r="H7" s="3"/>
      <c r="J7" s="3"/>
    </row>
    <row r="8" spans="1:26" ht="14.65" customHeight="1" x14ac:dyDescent="0.2">
      <c r="A8" s="27" t="s">
        <v>23</v>
      </c>
      <c r="B8" s="27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26" ht="21.95" customHeight="1" x14ac:dyDescent="0.2">
      <c r="A9" s="33" t="s">
        <v>67</v>
      </c>
      <c r="B9" s="33"/>
      <c r="D9" s="7">
        <v>207343846</v>
      </c>
      <c r="F9" s="7">
        <v>5703106131850</v>
      </c>
      <c r="H9" s="7">
        <v>5492062819066</v>
      </c>
      <c r="J9" s="7">
        <v>211250656630</v>
      </c>
      <c r="L9" s="14">
        <f>(J9/73960888285219)*100</f>
        <v>0.28562482350853297</v>
      </c>
    </row>
    <row r="10" spans="1:26" ht="21.95" customHeight="1" x14ac:dyDescent="0.2">
      <c r="A10" s="34" t="s">
        <v>68</v>
      </c>
      <c r="B10" s="34"/>
      <c r="D10" s="16">
        <v>197350389</v>
      </c>
      <c r="F10" s="16">
        <v>2854300188959</v>
      </c>
      <c r="G10">
        <v>0</v>
      </c>
      <c r="H10" s="16">
        <v>2846185496956</v>
      </c>
      <c r="I10">
        <v>0</v>
      </c>
      <c r="J10" s="16">
        <v>8312042392</v>
      </c>
      <c r="L10" s="17">
        <f t="shared" ref="L10:L15" si="0">(J10/73960888285219)*100</f>
        <v>1.1238429641279947E-2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.95" customHeight="1" x14ac:dyDescent="0.2">
      <c r="A11" s="34" t="s">
        <v>69</v>
      </c>
      <c r="B11" s="34"/>
      <c r="D11" s="16">
        <v>22882908</v>
      </c>
      <c r="F11" s="16">
        <v>94039</v>
      </c>
      <c r="H11" s="16">
        <v>0</v>
      </c>
      <c r="J11" s="16">
        <v>22976947</v>
      </c>
      <c r="L11" s="17">
        <f t="shared" si="0"/>
        <v>3.1066348083047456E-5</v>
      </c>
    </row>
    <row r="12" spans="1:26" ht="21.95" customHeight="1" x14ac:dyDescent="0.2">
      <c r="A12" s="34" t="s">
        <v>70</v>
      </c>
      <c r="B12" s="34"/>
      <c r="D12" s="16">
        <v>2190796</v>
      </c>
      <c r="F12" s="16">
        <v>8966</v>
      </c>
      <c r="H12" s="16">
        <v>0</v>
      </c>
      <c r="J12" s="16">
        <v>2199762</v>
      </c>
      <c r="L12" s="17">
        <f t="shared" si="0"/>
        <v>2.97422333749826E-6</v>
      </c>
    </row>
    <row r="13" spans="1:26" ht="21.95" customHeight="1" x14ac:dyDescent="0.2">
      <c r="A13" s="34" t="s">
        <v>71</v>
      </c>
      <c r="B13" s="34"/>
      <c r="D13" s="16">
        <v>31070710</v>
      </c>
      <c r="F13" s="16">
        <v>127167</v>
      </c>
      <c r="H13" s="16">
        <v>0</v>
      </c>
      <c r="J13" s="16">
        <v>31197877</v>
      </c>
      <c r="L13" s="17">
        <f t="shared" si="0"/>
        <v>4.2181587759857747E-5</v>
      </c>
    </row>
    <row r="14" spans="1:26" ht="21.95" customHeight="1" x14ac:dyDescent="0.2">
      <c r="A14" s="34" t="s">
        <v>72</v>
      </c>
      <c r="B14" s="34"/>
      <c r="D14" s="16">
        <v>19132313</v>
      </c>
      <c r="F14" s="16">
        <v>81246</v>
      </c>
      <c r="H14" s="16">
        <v>0</v>
      </c>
      <c r="J14" s="16">
        <v>19213559</v>
      </c>
      <c r="L14" s="17">
        <f t="shared" si="0"/>
        <v>2.5977999244554514E-5</v>
      </c>
    </row>
    <row r="15" spans="1:26" ht="21.95" customHeight="1" x14ac:dyDescent="0.2">
      <c r="A15" s="34" t="s">
        <v>73</v>
      </c>
      <c r="B15" s="34"/>
      <c r="D15" s="24">
        <v>2793500000000</v>
      </c>
      <c r="F15" s="24">
        <v>0</v>
      </c>
      <c r="H15" s="24">
        <v>2793500000000</v>
      </c>
      <c r="J15" s="24">
        <v>0</v>
      </c>
      <c r="L15" s="17">
        <f t="shared" si="0"/>
        <v>0</v>
      </c>
    </row>
    <row r="16" spans="1:26" ht="21.95" customHeight="1" x14ac:dyDescent="0.2">
      <c r="A16" s="34" t="s">
        <v>74</v>
      </c>
      <c r="B16" s="34"/>
      <c r="D16" s="24">
        <v>47023044</v>
      </c>
      <c r="F16" s="24">
        <v>3816956</v>
      </c>
      <c r="H16" s="24">
        <v>840000</v>
      </c>
      <c r="J16" s="24">
        <v>50000000</v>
      </c>
      <c r="L16" s="17">
        <f>(J16/73960888285219)*100</f>
        <v>6.7603298390877284E-5</v>
      </c>
    </row>
    <row r="17" spans="1:12" ht="21.95" customHeight="1" x14ac:dyDescent="0.2">
      <c r="A17" s="32" t="s">
        <v>20</v>
      </c>
      <c r="B17" s="32"/>
      <c r="D17" s="11">
        <v>2794026994006</v>
      </c>
      <c r="F17" s="11">
        <v>8557410449183</v>
      </c>
      <c r="H17" s="11">
        <v>11131749156022</v>
      </c>
      <c r="J17" s="11">
        <v>219688287167</v>
      </c>
      <c r="L17" s="38">
        <f>SUM(L9:L15)</f>
        <v>0.29696545330823787</v>
      </c>
    </row>
  </sheetData>
  <mergeCells count="15">
    <mergeCell ref="A17:B17"/>
    <mergeCell ref="A11:B11"/>
    <mergeCell ref="A12:B12"/>
    <mergeCell ref="A13:B13"/>
    <mergeCell ref="A14:B14"/>
    <mergeCell ref="A15:B15"/>
    <mergeCell ref="A8:B8"/>
    <mergeCell ref="A9:B9"/>
    <mergeCell ref="A10:B10"/>
    <mergeCell ref="A16:B16"/>
    <mergeCell ref="A1:L1"/>
    <mergeCell ref="A2:L2"/>
    <mergeCell ref="A3:L3"/>
    <mergeCell ref="B5:L5"/>
    <mergeCell ref="F6:H6"/>
  </mergeCells>
  <pageMargins left="0.39" right="0.39" top="0.39" bottom="0.39" header="0" footer="0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60" zoomScaleNormal="100" workbookViewId="0">
      <selection activeCell="F32" sqref="F32"/>
    </sheetView>
  </sheetViews>
  <sheetFormatPr defaultRowHeight="12.75" x14ac:dyDescent="0.2"/>
  <cols>
    <col min="1" max="1" width="3.140625" bestFit="1" customWidth="1"/>
    <col min="2" max="2" width="44.140625" customWidth="1"/>
    <col min="3" max="3" width="1.28515625" customWidth="1"/>
    <col min="4" max="4" width="6.5703125" bestFit="1" customWidth="1"/>
    <col min="5" max="5" width="1.28515625" customWidth="1"/>
    <col min="6" max="6" width="21" bestFit="1" customWidth="1"/>
    <col min="7" max="7" width="1.28515625" customWidth="1"/>
    <col min="8" max="8" width="15.28515625" bestFit="1" customWidth="1"/>
    <col min="9" max="9" width="1.28515625" customWidth="1"/>
    <col min="10" max="10" width="16.42578125" bestFit="1" customWidth="1"/>
    <col min="11" max="11" width="0.28515625" customWidth="1"/>
  </cols>
  <sheetData>
    <row r="1" spans="1:10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9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4.65" customHeight="1" x14ac:dyDescent="0.2"/>
    <row r="5" spans="1:10" ht="29.1" customHeight="1" x14ac:dyDescent="0.2">
      <c r="A5" s="1" t="s">
        <v>28</v>
      </c>
      <c r="B5" s="26" t="s">
        <v>29</v>
      </c>
      <c r="C5" s="26"/>
      <c r="D5" s="26"/>
      <c r="E5" s="26"/>
      <c r="F5" s="26"/>
      <c r="G5" s="26"/>
      <c r="H5" s="26"/>
      <c r="I5" s="26"/>
      <c r="J5" s="26"/>
    </row>
    <row r="6" spans="1:10" ht="14.65" customHeight="1" x14ac:dyDescent="0.2"/>
    <row r="7" spans="1:10" ht="14.65" customHeight="1" x14ac:dyDescent="0.2">
      <c r="A7" s="27" t="s">
        <v>30</v>
      </c>
      <c r="B7" s="27"/>
      <c r="D7" s="2" t="s">
        <v>31</v>
      </c>
      <c r="F7" s="2" t="s">
        <v>24</v>
      </c>
      <c r="H7" s="2" t="s">
        <v>32</v>
      </c>
      <c r="J7" s="2" t="s">
        <v>33</v>
      </c>
    </row>
    <row r="8" spans="1:10" ht="21.95" customHeight="1" x14ac:dyDescent="0.2">
      <c r="A8" s="33" t="s">
        <v>34</v>
      </c>
      <c r="B8" s="33"/>
      <c r="D8" s="13" t="s">
        <v>35</v>
      </c>
      <c r="F8" s="7">
        <v>-16277282861623</v>
      </c>
      <c r="H8" s="14">
        <v>100.33</v>
      </c>
      <c r="J8" s="14">
        <v>-22.01</v>
      </c>
    </row>
    <row r="9" spans="1:10" ht="21.95" customHeight="1" x14ac:dyDescent="0.2">
      <c r="A9" s="34" t="s">
        <v>38</v>
      </c>
      <c r="B9" s="34"/>
      <c r="D9" s="15" t="s">
        <v>36</v>
      </c>
      <c r="F9" s="16">
        <v>50375746805</v>
      </c>
      <c r="H9" s="17">
        <v>-0.31</v>
      </c>
      <c r="J9" s="17">
        <v>7.0000000000000007E-2</v>
      </c>
    </row>
    <row r="10" spans="1:10" ht="21.95" customHeight="1" x14ac:dyDescent="0.2">
      <c r="A10" s="35" t="s">
        <v>39</v>
      </c>
      <c r="B10" s="35"/>
      <c r="D10" s="15" t="s">
        <v>37</v>
      </c>
      <c r="F10" s="19">
        <v>20736448920</v>
      </c>
      <c r="H10" s="20">
        <v>-0.13</v>
      </c>
      <c r="J10" s="20">
        <v>0.03</v>
      </c>
    </row>
    <row r="11" spans="1:10" ht="21.95" customHeight="1" x14ac:dyDescent="0.2">
      <c r="A11" s="32" t="s">
        <v>20</v>
      </c>
      <c r="B11" s="32"/>
      <c r="D11" s="11"/>
      <c r="F11" s="11">
        <v>-16206170665898</v>
      </c>
      <c r="H11" s="12">
        <v>99.89</v>
      </c>
      <c r="J11" s="12">
        <v>-21.91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"/>
  <sheetViews>
    <sheetView rightToLeft="1" view="pageBreakPreview" topLeftCell="B1" zoomScale="85" zoomScaleNormal="100" zoomScaleSheetLayoutView="85" workbookViewId="0">
      <selection activeCell="S27" sqref="S27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21" bestFit="1" customWidth="1"/>
    <col min="7" max="7" width="1.28515625" customWidth="1"/>
    <col min="8" max="8" width="17.140625" bestFit="1" customWidth="1"/>
    <col min="9" max="9" width="1.28515625" customWidth="1"/>
    <col min="10" max="10" width="21" bestFit="1" customWidth="1"/>
    <col min="11" max="11" width="1.28515625" customWidth="1"/>
    <col min="12" max="12" width="15.28515625" bestFit="1" customWidth="1"/>
    <col min="13" max="13" width="1.28515625" customWidth="1"/>
    <col min="14" max="14" width="12.28515625" bestFit="1" customWidth="1"/>
    <col min="15" max="16" width="1.28515625" customWidth="1"/>
    <col min="17" max="17" width="20.140625" bestFit="1" customWidth="1"/>
    <col min="18" max="18" width="1.28515625" customWidth="1"/>
    <col min="19" max="19" width="17.140625" bestFit="1" customWidth="1"/>
    <col min="20" max="20" width="1.28515625" customWidth="1"/>
    <col min="21" max="21" width="20.140625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1.9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4.65" customHeight="1" x14ac:dyDescent="0.2"/>
    <row r="5" spans="1:23" ht="14.65" customHeight="1" x14ac:dyDescent="0.2">
      <c r="A5" s="1" t="s">
        <v>40</v>
      </c>
      <c r="B5" s="26" t="s">
        <v>41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4.65" customHeight="1" x14ac:dyDescent="0.2">
      <c r="D6" s="27" t="s">
        <v>42</v>
      </c>
      <c r="E6" s="27"/>
      <c r="F6" s="27"/>
      <c r="G6" s="27"/>
      <c r="H6" s="27"/>
      <c r="I6" s="27"/>
      <c r="J6" s="27"/>
      <c r="K6" s="27"/>
      <c r="L6" s="27"/>
      <c r="N6" s="27" t="s">
        <v>43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65" customHeight="1" x14ac:dyDescent="0.2">
      <c r="A7" s="27" t="s">
        <v>44</v>
      </c>
      <c r="B7" s="27"/>
      <c r="D7" s="2" t="s">
        <v>45</v>
      </c>
      <c r="F7" s="2" t="s">
        <v>46</v>
      </c>
      <c r="H7" s="2" t="s">
        <v>47</v>
      </c>
      <c r="J7" s="4" t="s">
        <v>24</v>
      </c>
      <c r="K7" s="3"/>
      <c r="L7" s="4" t="s">
        <v>32</v>
      </c>
      <c r="N7" s="2" t="s">
        <v>45</v>
      </c>
      <c r="P7" s="27" t="s">
        <v>46</v>
      </c>
      <c r="Q7" s="27"/>
      <c r="S7" s="2" t="s">
        <v>47</v>
      </c>
      <c r="U7" s="4" t="s">
        <v>24</v>
      </c>
      <c r="V7" s="3"/>
      <c r="W7" s="4" t="s">
        <v>32</v>
      </c>
    </row>
    <row r="8" spans="1:23" ht="21.95" customHeight="1" x14ac:dyDescent="0.2">
      <c r="A8" s="33" t="s">
        <v>48</v>
      </c>
      <c r="B8" s="33"/>
      <c r="D8" s="7">
        <v>0</v>
      </c>
      <c r="F8" s="7">
        <v>-16705006084496</v>
      </c>
      <c r="H8" s="7">
        <v>427723222872</v>
      </c>
      <c r="J8" s="7">
        <f>F8+H8</f>
        <v>-16277282861624</v>
      </c>
      <c r="L8" s="14">
        <v>100.33</v>
      </c>
      <c r="N8" s="7">
        <v>0</v>
      </c>
      <c r="P8" s="30">
        <v>20698795990824</v>
      </c>
      <c r="Q8" s="30"/>
      <c r="S8" s="7">
        <v>427723222872</v>
      </c>
      <c r="U8" s="7">
        <f>P8+S8</f>
        <v>21126519213696</v>
      </c>
      <c r="W8" s="14">
        <v>98.9</v>
      </c>
    </row>
    <row r="9" spans="1:23" ht="21.95" customHeight="1" x14ac:dyDescent="0.2">
      <c r="A9" s="34" t="s">
        <v>49</v>
      </c>
      <c r="B9" s="34"/>
      <c r="D9" s="16">
        <v>0</v>
      </c>
      <c r="F9" s="16">
        <v>0</v>
      </c>
      <c r="H9" s="16">
        <v>0</v>
      </c>
      <c r="J9" s="16">
        <v>0</v>
      </c>
      <c r="L9" s="17">
        <v>0</v>
      </c>
      <c r="N9" s="16">
        <v>0</v>
      </c>
      <c r="P9" s="36">
        <v>0</v>
      </c>
      <c r="Q9" s="36"/>
      <c r="S9" s="16">
        <v>67800377060</v>
      </c>
      <c r="U9" s="22">
        <f t="shared" ref="U9:U10" si="0">P9+S9</f>
        <v>67800377060</v>
      </c>
      <c r="W9" s="17">
        <v>0.32</v>
      </c>
    </row>
    <row r="10" spans="1:23" ht="21.95" customHeight="1" x14ac:dyDescent="0.2">
      <c r="A10" s="35" t="s">
        <v>50</v>
      </c>
      <c r="B10" s="35"/>
      <c r="D10" s="19">
        <v>0</v>
      </c>
      <c r="F10" s="19">
        <v>0</v>
      </c>
      <c r="H10" s="19">
        <v>0</v>
      </c>
      <c r="J10" s="19">
        <v>0</v>
      </c>
      <c r="L10" s="20">
        <v>0</v>
      </c>
      <c r="N10" s="19">
        <v>0</v>
      </c>
      <c r="P10" s="36">
        <v>0</v>
      </c>
      <c r="Q10" s="37"/>
      <c r="S10" s="19">
        <v>87041431185</v>
      </c>
      <c r="U10" s="22">
        <f t="shared" si="0"/>
        <v>87041431185</v>
      </c>
      <c r="W10" s="20">
        <v>0.41</v>
      </c>
    </row>
    <row r="11" spans="1:23" ht="21.95" customHeight="1" x14ac:dyDescent="0.2">
      <c r="A11" s="32" t="s">
        <v>20</v>
      </c>
      <c r="B11" s="32"/>
      <c r="D11" s="11">
        <v>0</v>
      </c>
      <c r="F11" s="11">
        <f>SUM(F8:F10)</f>
        <v>-16705006084496</v>
      </c>
      <c r="H11" s="11">
        <v>427723222872</v>
      </c>
      <c r="J11" s="11">
        <f>SUM(J8:J10)</f>
        <v>-16277282861624</v>
      </c>
      <c r="L11" s="12">
        <v>100.33</v>
      </c>
      <c r="N11" s="11">
        <v>0</v>
      </c>
      <c r="Q11" s="11">
        <v>20698795990824</v>
      </c>
      <c r="S11" s="11">
        <f>SUM(S8:S10)</f>
        <v>582565031117</v>
      </c>
      <c r="U11" s="11">
        <f>SUM(U8:U10)</f>
        <v>21281361021941</v>
      </c>
      <c r="W11" s="12">
        <v>99.63</v>
      </c>
    </row>
    <row r="12" spans="1:23" x14ac:dyDescent="0.2">
      <c r="F12" s="23"/>
      <c r="H12" s="23"/>
      <c r="Q12" s="23"/>
      <c r="S12" s="23"/>
    </row>
  </sheetData>
  <mergeCells count="15">
    <mergeCell ref="A9:B9"/>
    <mergeCell ref="P9:Q9"/>
    <mergeCell ref="A10:B10"/>
    <mergeCell ref="P10:Q10"/>
    <mergeCell ref="A11:B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5"/>
  <sheetViews>
    <sheetView rightToLeft="1" view="pageBreakPreview" zoomScale="115" zoomScaleNormal="100" zoomScaleSheetLayoutView="115" workbookViewId="0">
      <selection activeCell="A15" sqref="A15:B15"/>
    </sheetView>
  </sheetViews>
  <sheetFormatPr defaultRowHeight="12.75" x14ac:dyDescent="0.2"/>
  <cols>
    <col min="1" max="1" width="5.42578125" bestFit="1" customWidth="1"/>
    <col min="2" max="2" width="40.140625" customWidth="1"/>
    <col min="3" max="3" width="1.28515625" customWidth="1"/>
    <col min="4" max="4" width="20.5703125" bestFit="1" customWidth="1"/>
    <col min="5" max="5" width="1.28515625" customWidth="1"/>
    <col min="6" max="6" width="20.5703125" bestFit="1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95" customHeight="1" x14ac:dyDescent="0.2">
      <c r="A2" s="25" t="s">
        <v>27</v>
      </c>
      <c r="B2" s="25"/>
      <c r="C2" s="25"/>
      <c r="D2" s="25"/>
      <c r="E2" s="25"/>
      <c r="F2" s="25"/>
    </row>
    <row r="3" spans="1:6" ht="21.95" customHeight="1" x14ac:dyDescent="0.2">
      <c r="A3" s="25" t="s">
        <v>2</v>
      </c>
      <c r="B3" s="25"/>
      <c r="C3" s="25"/>
      <c r="D3" s="25"/>
      <c r="E3" s="25"/>
      <c r="F3" s="25"/>
    </row>
    <row r="4" spans="1:6" ht="14.65" customHeight="1" x14ac:dyDescent="0.2"/>
    <row r="5" spans="1:6" ht="14.65" customHeight="1" x14ac:dyDescent="0.2">
      <c r="A5" s="1" t="s">
        <v>51</v>
      </c>
      <c r="B5" s="26" t="s">
        <v>52</v>
      </c>
      <c r="C5" s="26"/>
      <c r="D5" s="26"/>
      <c r="E5" s="26"/>
      <c r="F5" s="26"/>
    </row>
    <row r="6" spans="1:6" ht="14.65" customHeight="1" x14ac:dyDescent="0.2">
      <c r="D6" s="27" t="s">
        <v>42</v>
      </c>
      <c r="E6" s="27"/>
      <c r="F6" s="2" t="s">
        <v>43</v>
      </c>
    </row>
    <row r="7" spans="1:6" ht="36.4" customHeight="1" x14ac:dyDescent="0.2">
      <c r="A7" s="27" t="s">
        <v>53</v>
      </c>
      <c r="B7" s="27"/>
      <c r="D7" s="21" t="s">
        <v>54</v>
      </c>
      <c r="E7" s="3"/>
      <c r="F7" s="21" t="s">
        <v>54</v>
      </c>
    </row>
    <row r="8" spans="1:6" ht="21.95" customHeight="1" x14ac:dyDescent="0.2">
      <c r="A8" s="33" t="s">
        <v>75</v>
      </c>
      <c r="B8" s="33"/>
      <c r="D8" s="7">
        <v>474304</v>
      </c>
      <c r="F8" s="7">
        <v>18578923</v>
      </c>
    </row>
    <row r="9" spans="1:6" ht="21.95" customHeight="1" x14ac:dyDescent="0.2">
      <c r="A9" s="34" t="s">
        <v>68</v>
      </c>
      <c r="B9" s="34"/>
      <c r="D9" s="16">
        <v>0</v>
      </c>
      <c r="F9" s="16">
        <v>5872</v>
      </c>
    </row>
    <row r="10" spans="1:6" ht="21.95" customHeight="1" x14ac:dyDescent="0.2">
      <c r="A10" s="34" t="s">
        <v>69</v>
      </c>
      <c r="B10" s="34"/>
      <c r="D10" s="16">
        <v>94039</v>
      </c>
      <c r="F10" s="16">
        <v>856232</v>
      </c>
    </row>
    <row r="11" spans="1:6" ht="21.95" customHeight="1" x14ac:dyDescent="0.2">
      <c r="A11" s="34" t="s">
        <v>70</v>
      </c>
      <c r="B11" s="34"/>
      <c r="D11" s="16">
        <v>8966</v>
      </c>
      <c r="F11" s="16">
        <v>101300</v>
      </c>
    </row>
    <row r="12" spans="1:6" ht="21.95" customHeight="1" x14ac:dyDescent="0.2">
      <c r="A12" s="34" t="s">
        <v>71</v>
      </c>
      <c r="B12" s="34"/>
      <c r="D12" s="16">
        <v>127167</v>
      </c>
      <c r="F12" s="16">
        <v>1170649</v>
      </c>
    </row>
    <row r="13" spans="1:6" ht="21.95" customHeight="1" x14ac:dyDescent="0.2">
      <c r="A13" s="34" t="s">
        <v>76</v>
      </c>
      <c r="B13" s="34"/>
      <c r="D13" s="16">
        <v>81246</v>
      </c>
      <c r="F13" s="16">
        <v>951703</v>
      </c>
    </row>
    <row r="14" spans="1:6" ht="21.95" customHeight="1" x14ac:dyDescent="0.2">
      <c r="A14" s="35" t="s">
        <v>73</v>
      </c>
      <c r="B14" s="35"/>
      <c r="D14" s="19">
        <v>50374961083</v>
      </c>
      <c r="F14" s="19">
        <v>54496518459</v>
      </c>
    </row>
    <row r="15" spans="1:6" ht="21.95" customHeight="1" thickBot="1" x14ac:dyDescent="0.25">
      <c r="A15" s="32" t="s">
        <v>20</v>
      </c>
      <c r="B15" s="32"/>
      <c r="D15" s="11">
        <v>50375746805</v>
      </c>
      <c r="F15" s="11">
        <v>54518183138</v>
      </c>
    </row>
  </sheetData>
  <mergeCells count="14">
    <mergeCell ref="A12:B12"/>
    <mergeCell ref="A13:B13"/>
    <mergeCell ref="A14:B14"/>
    <mergeCell ref="A15:B15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"/>
  <sheetViews>
    <sheetView rightToLeft="1" view="pageBreakPreview" topLeftCell="A4" zoomScale="115" zoomScaleNormal="100" zoomScaleSheetLayoutView="115" workbookViewId="0">
      <selection activeCell="L36" sqref="L36"/>
    </sheetView>
  </sheetViews>
  <sheetFormatPr defaultRowHeight="12.75" x14ac:dyDescent="0.2"/>
  <cols>
    <col min="1" max="1" width="5.42578125" bestFit="1" customWidth="1"/>
    <col min="2" max="2" width="41.5703125" customWidth="1"/>
    <col min="3" max="3" width="1.28515625" customWidth="1"/>
    <col min="4" max="4" width="13" bestFit="1" customWidth="1"/>
    <col min="5" max="5" width="1.28515625" customWidth="1"/>
    <col min="6" max="6" width="16" bestFit="1" customWidth="1"/>
    <col min="7" max="7" width="0.28515625" customWidth="1"/>
  </cols>
  <sheetData>
    <row r="1" spans="1:6" ht="29.1" customHeight="1" x14ac:dyDescent="0.2">
      <c r="A1" s="25" t="s">
        <v>0</v>
      </c>
      <c r="B1" s="25"/>
      <c r="C1" s="25"/>
      <c r="D1" s="25"/>
      <c r="E1" s="25"/>
      <c r="F1" s="25"/>
    </row>
    <row r="2" spans="1:6" ht="21.95" customHeight="1" x14ac:dyDescent="0.2">
      <c r="A2" s="25" t="s">
        <v>27</v>
      </c>
      <c r="B2" s="25"/>
      <c r="C2" s="25"/>
      <c r="D2" s="25"/>
      <c r="E2" s="25"/>
      <c r="F2" s="25"/>
    </row>
    <row r="3" spans="1:6" ht="21.95" customHeight="1" x14ac:dyDescent="0.2">
      <c r="A3" s="25" t="s">
        <v>2</v>
      </c>
      <c r="B3" s="25"/>
      <c r="C3" s="25"/>
      <c r="D3" s="25"/>
      <c r="E3" s="25"/>
      <c r="F3" s="25"/>
    </row>
    <row r="4" spans="1:6" ht="14.65" customHeight="1" x14ac:dyDescent="0.2"/>
    <row r="5" spans="1:6" ht="29.1" customHeight="1" x14ac:dyDescent="0.2">
      <c r="A5" s="1" t="s">
        <v>55</v>
      </c>
      <c r="B5" s="26" t="s">
        <v>39</v>
      </c>
      <c r="C5" s="26"/>
      <c r="D5" s="26"/>
      <c r="E5" s="26"/>
      <c r="F5" s="26"/>
    </row>
    <row r="6" spans="1:6" ht="14.65" customHeight="1" x14ac:dyDescent="0.2">
      <c r="D6" s="2" t="s">
        <v>42</v>
      </c>
      <c r="F6" s="2" t="s">
        <v>9</v>
      </c>
    </row>
    <row r="7" spans="1:6" ht="14.65" customHeight="1" x14ac:dyDescent="0.2">
      <c r="A7" s="27" t="s">
        <v>39</v>
      </c>
      <c r="B7" s="27"/>
      <c r="D7" s="4" t="s">
        <v>24</v>
      </c>
      <c r="F7" s="4" t="s">
        <v>24</v>
      </c>
    </row>
    <row r="8" spans="1:6" ht="21.95" customHeight="1" x14ac:dyDescent="0.2">
      <c r="A8" s="33" t="s">
        <v>39</v>
      </c>
      <c r="B8" s="33"/>
      <c r="D8" s="7">
        <v>0</v>
      </c>
      <c r="F8" s="7">
        <v>74</v>
      </c>
    </row>
    <row r="9" spans="1:6" ht="21.95" customHeight="1" x14ac:dyDescent="0.2">
      <c r="A9" s="35" t="s">
        <v>56</v>
      </c>
      <c r="B9" s="35"/>
      <c r="D9" s="19">
        <v>655091334</v>
      </c>
      <c r="F9" s="19">
        <v>20736448846</v>
      </c>
    </row>
    <row r="10" spans="1:6" ht="21.95" customHeight="1" x14ac:dyDescent="0.2">
      <c r="A10" s="32" t="s">
        <v>20</v>
      </c>
      <c r="B10" s="32"/>
      <c r="D10" s="11">
        <v>655091334</v>
      </c>
      <c r="F10" s="11">
        <v>20736448920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"/>
  <sheetViews>
    <sheetView rightToLeft="1" view="pageBreakPreview" zoomScale="115" zoomScaleNormal="100" zoomScaleSheetLayoutView="115" workbookViewId="0">
      <selection activeCell="A15" sqref="A15"/>
    </sheetView>
  </sheetViews>
  <sheetFormatPr defaultRowHeight="12.75" x14ac:dyDescent="0.2"/>
  <cols>
    <col min="1" max="1" width="62.42578125" bestFit="1" customWidth="1"/>
    <col min="2" max="2" width="1.28515625" customWidth="1"/>
    <col min="3" max="3" width="16" bestFit="1" customWidth="1"/>
    <col min="4" max="4" width="1.28515625" customWidth="1"/>
    <col min="5" max="5" width="13.7109375" bestFit="1" customWidth="1"/>
    <col min="6" max="6" width="1.28515625" customWidth="1"/>
    <col min="7" max="7" width="16" bestFit="1" customWidth="1"/>
    <col min="8" max="8" width="1.28515625" customWidth="1"/>
    <col min="9" max="9" width="16" bestFit="1" customWidth="1"/>
    <col min="10" max="10" width="1.28515625" customWidth="1"/>
    <col min="11" max="11" width="7.85546875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1.9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65" customHeight="1" x14ac:dyDescent="0.2"/>
    <row r="5" spans="1:13" ht="14.65" customHeight="1" x14ac:dyDescent="0.2">
      <c r="A5" s="26" t="s">
        <v>60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4.65" customHeight="1" x14ac:dyDescent="0.2">
      <c r="A6" s="27" t="s">
        <v>30</v>
      </c>
      <c r="C6" s="27" t="s">
        <v>42</v>
      </c>
      <c r="D6" s="27"/>
      <c r="E6" s="27"/>
      <c r="F6" s="27"/>
      <c r="G6" s="27"/>
      <c r="I6" s="27" t="s">
        <v>43</v>
      </c>
      <c r="J6" s="27"/>
      <c r="K6" s="27"/>
      <c r="L6" s="27"/>
      <c r="M6" s="27"/>
    </row>
    <row r="7" spans="1:13" ht="29.1" customHeight="1" x14ac:dyDescent="0.2">
      <c r="A7" s="27"/>
      <c r="C7" s="21" t="s">
        <v>58</v>
      </c>
      <c r="D7" s="3"/>
      <c r="E7" s="21" t="s">
        <v>57</v>
      </c>
      <c r="F7" s="3"/>
      <c r="G7" s="21" t="s">
        <v>59</v>
      </c>
      <c r="I7" s="21" t="s">
        <v>58</v>
      </c>
      <c r="J7" s="3"/>
      <c r="K7" s="21" t="s">
        <v>57</v>
      </c>
      <c r="L7" s="3"/>
      <c r="M7" s="21" t="s">
        <v>59</v>
      </c>
    </row>
    <row r="8" spans="1:13" ht="21.95" customHeight="1" x14ac:dyDescent="0.2">
      <c r="A8" s="13" t="s">
        <v>75</v>
      </c>
      <c r="C8" s="7">
        <v>474304</v>
      </c>
      <c r="E8" s="7">
        <v>0</v>
      </c>
      <c r="G8" s="7">
        <v>474304</v>
      </c>
      <c r="I8" s="7">
        <v>18578923</v>
      </c>
      <c r="K8" s="7">
        <v>0</v>
      </c>
      <c r="M8" s="7">
        <v>18578923</v>
      </c>
    </row>
    <row r="9" spans="1:13" ht="21.95" customHeight="1" x14ac:dyDescent="0.2">
      <c r="A9" s="15" t="s">
        <v>68</v>
      </c>
      <c r="C9" s="16">
        <v>0</v>
      </c>
      <c r="E9" s="16">
        <v>0</v>
      </c>
      <c r="G9" s="16">
        <v>0</v>
      </c>
      <c r="I9" s="16">
        <v>5872</v>
      </c>
      <c r="K9" s="16">
        <v>0</v>
      </c>
      <c r="M9" s="16">
        <v>5872</v>
      </c>
    </row>
    <row r="10" spans="1:13" ht="21.95" customHeight="1" x14ac:dyDescent="0.2">
      <c r="A10" s="15" t="s">
        <v>77</v>
      </c>
      <c r="C10" s="16">
        <v>94039</v>
      </c>
      <c r="E10" s="16">
        <v>0</v>
      </c>
      <c r="G10" s="16">
        <v>94039</v>
      </c>
      <c r="I10" s="16">
        <v>856232</v>
      </c>
      <c r="K10" s="16">
        <v>0</v>
      </c>
      <c r="M10" s="16">
        <v>856232</v>
      </c>
    </row>
    <row r="11" spans="1:13" ht="21.95" customHeight="1" x14ac:dyDescent="0.2">
      <c r="A11" s="15" t="s">
        <v>78</v>
      </c>
      <c r="C11" s="16">
        <v>8966</v>
      </c>
      <c r="E11" s="16">
        <v>0</v>
      </c>
      <c r="G11" s="16">
        <v>8966</v>
      </c>
      <c r="I11" s="16">
        <v>101300</v>
      </c>
      <c r="K11" s="16">
        <v>0</v>
      </c>
      <c r="M11" s="16">
        <v>101300</v>
      </c>
    </row>
    <row r="12" spans="1:13" ht="21.95" customHeight="1" x14ac:dyDescent="0.2">
      <c r="A12" s="15" t="s">
        <v>71</v>
      </c>
      <c r="C12" s="16">
        <v>127167</v>
      </c>
      <c r="E12" s="16">
        <v>0</v>
      </c>
      <c r="G12" s="16">
        <v>127167</v>
      </c>
      <c r="I12" s="16">
        <v>1170649</v>
      </c>
      <c r="K12" s="16">
        <v>0</v>
      </c>
      <c r="M12" s="16">
        <v>1170649</v>
      </c>
    </row>
    <row r="13" spans="1:13" ht="21.95" customHeight="1" x14ac:dyDescent="0.2">
      <c r="A13" s="15" t="s">
        <v>72</v>
      </c>
      <c r="C13" s="16">
        <v>81246</v>
      </c>
      <c r="E13" s="16">
        <v>0</v>
      </c>
      <c r="G13" s="16">
        <v>81246</v>
      </c>
      <c r="I13" s="16">
        <v>951703</v>
      </c>
      <c r="K13" s="16">
        <v>0</v>
      </c>
      <c r="M13" s="16">
        <v>951703</v>
      </c>
    </row>
    <row r="14" spans="1:13" ht="21.95" customHeight="1" x14ac:dyDescent="0.2">
      <c r="A14" s="18" t="s">
        <v>73</v>
      </c>
      <c r="C14" s="19">
        <v>50374961083</v>
      </c>
      <c r="E14" s="19">
        <v>-210965768</v>
      </c>
      <c r="G14" s="19">
        <v>50585926851</v>
      </c>
      <c r="I14" s="19">
        <v>54496518459</v>
      </c>
      <c r="K14" s="19">
        <v>0</v>
      </c>
      <c r="M14" s="19">
        <v>54496518459</v>
      </c>
    </row>
    <row r="15" spans="1:13" ht="21.95" customHeight="1" x14ac:dyDescent="0.2">
      <c r="A15" s="10" t="s">
        <v>20</v>
      </c>
      <c r="C15" s="11">
        <v>50375746805</v>
      </c>
      <c r="E15" s="11">
        <v>-210965768</v>
      </c>
      <c r="G15" s="11">
        <v>50586712573</v>
      </c>
      <c r="I15" s="11">
        <v>54518183138</v>
      </c>
      <c r="K15" s="11">
        <v>0</v>
      </c>
      <c r="M15" s="11">
        <v>54518183138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7"/>
  <sheetViews>
    <sheetView rightToLeft="1" view="pageBreakPreview" zoomScaleNormal="100" zoomScaleSheetLayoutView="100" workbookViewId="0">
      <selection activeCell="Q17" sqref="Q17"/>
    </sheetView>
  </sheetViews>
  <sheetFormatPr defaultRowHeight="12.75" x14ac:dyDescent="0.2"/>
  <cols>
    <col min="1" max="1" width="38.42578125" bestFit="1" customWidth="1"/>
    <col min="2" max="2" width="1.28515625" customWidth="1"/>
    <col min="3" max="3" width="8.7109375" bestFit="1" customWidth="1"/>
    <col min="4" max="4" width="1.28515625" customWidth="1"/>
    <col min="5" max="5" width="19" bestFit="1" customWidth="1"/>
    <col min="6" max="6" width="1.28515625" customWidth="1"/>
    <col min="7" max="7" width="17.140625" bestFit="1" customWidth="1"/>
    <col min="8" max="8" width="1.28515625" customWidth="1"/>
    <col min="9" max="9" width="17.140625" bestFit="1" customWidth="1"/>
    <col min="10" max="10" width="1.28515625" customWidth="1"/>
    <col min="11" max="11" width="8.71093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</cols>
  <sheetData>
    <row r="1" spans="1:17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.9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4.65" customHeight="1" x14ac:dyDescent="0.2"/>
    <row r="5" spans="1:17" ht="14.65" customHeight="1" x14ac:dyDescent="0.2">
      <c r="A5" s="26" t="s">
        <v>61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4.65" customHeight="1" x14ac:dyDescent="0.2">
      <c r="A6" s="27" t="s">
        <v>30</v>
      </c>
      <c r="C6" s="27" t="s">
        <v>42</v>
      </c>
      <c r="D6" s="27"/>
      <c r="E6" s="27"/>
      <c r="F6" s="27"/>
      <c r="G6" s="27"/>
      <c r="H6" s="27"/>
      <c r="I6" s="27"/>
      <c r="K6" s="27" t="s">
        <v>43</v>
      </c>
      <c r="L6" s="27"/>
      <c r="M6" s="27"/>
      <c r="N6" s="27"/>
      <c r="O6" s="27"/>
      <c r="P6" s="27"/>
      <c r="Q6" s="27"/>
    </row>
    <row r="7" spans="1:17" ht="29.1" customHeight="1" x14ac:dyDescent="0.2">
      <c r="A7" s="27"/>
      <c r="C7" s="21" t="s">
        <v>13</v>
      </c>
      <c r="D7" s="3"/>
      <c r="E7" s="21" t="s">
        <v>62</v>
      </c>
      <c r="F7" s="3"/>
      <c r="G7" s="21" t="s">
        <v>63</v>
      </c>
      <c r="H7" s="3"/>
      <c r="I7" s="21" t="s">
        <v>64</v>
      </c>
      <c r="K7" s="21" t="s">
        <v>13</v>
      </c>
      <c r="L7" s="3"/>
      <c r="M7" s="21" t="s">
        <v>62</v>
      </c>
      <c r="N7" s="3"/>
      <c r="O7" s="21" t="s">
        <v>63</v>
      </c>
      <c r="P7" s="3"/>
      <c r="Q7" s="21" t="s">
        <v>64</v>
      </c>
    </row>
    <row r="8" spans="1:17" ht="21.95" customHeight="1" x14ac:dyDescent="0.2">
      <c r="A8" s="13" t="s">
        <v>48</v>
      </c>
      <c r="C8" s="7">
        <v>149198</v>
      </c>
      <c r="E8" s="7">
        <v>1315321214929</v>
      </c>
      <c r="G8" s="7">
        <v>887597992057</v>
      </c>
      <c r="I8" s="7">
        <v>427723222872</v>
      </c>
      <c r="K8" s="7">
        <v>149198</v>
      </c>
      <c r="M8" s="7">
        <v>1315321214929</v>
      </c>
      <c r="O8" s="7">
        <v>887597992057</v>
      </c>
      <c r="Q8" s="7">
        <v>427723222872</v>
      </c>
    </row>
    <row r="9" spans="1:17" ht="21.95" customHeight="1" x14ac:dyDescent="0.2">
      <c r="A9" s="15" t="s">
        <v>49</v>
      </c>
      <c r="C9" s="16">
        <v>0</v>
      </c>
      <c r="E9" s="16">
        <v>0</v>
      </c>
      <c r="G9" s="16">
        <v>0</v>
      </c>
      <c r="I9" s="16">
        <v>0</v>
      </c>
      <c r="K9" s="16">
        <v>630</v>
      </c>
      <c r="M9" s="16">
        <v>320743802060</v>
      </c>
      <c r="O9" s="16">
        <v>252943425000</v>
      </c>
      <c r="Q9" s="16">
        <v>67800377060</v>
      </c>
    </row>
    <row r="10" spans="1:17" ht="21.95" customHeight="1" x14ac:dyDescent="0.2">
      <c r="A10" s="18" t="s">
        <v>50</v>
      </c>
      <c r="C10" s="19">
        <v>0</v>
      </c>
      <c r="E10" s="19">
        <v>0</v>
      </c>
      <c r="G10" s="19">
        <v>0</v>
      </c>
      <c r="I10" s="19">
        <v>0</v>
      </c>
      <c r="K10" s="19">
        <v>86900</v>
      </c>
      <c r="M10" s="19">
        <v>435942760327</v>
      </c>
      <c r="O10" s="19">
        <v>348901327500</v>
      </c>
      <c r="Q10" s="19">
        <v>87041431185</v>
      </c>
    </row>
    <row r="11" spans="1:17" ht="21.95" customHeight="1" thickBot="1" x14ac:dyDescent="0.25">
      <c r="A11" s="10" t="s">
        <v>20</v>
      </c>
      <c r="C11" s="11">
        <v>149198</v>
      </c>
      <c r="E11" s="11">
        <v>1315321214929</v>
      </c>
      <c r="G11" s="11">
        <v>887597992057</v>
      </c>
      <c r="I11" s="11">
        <v>427723222872</v>
      </c>
      <c r="K11" s="11">
        <v>236728</v>
      </c>
      <c r="M11" s="11">
        <v>2072007777316</v>
      </c>
      <c r="O11" s="11">
        <v>1489442744557</v>
      </c>
      <c r="Q11" s="11">
        <f>SUM(Q8:Q10)</f>
        <v>582565031117</v>
      </c>
    </row>
    <row r="12" spans="1:17" ht="13.5" thickTop="1" x14ac:dyDescent="0.2">
      <c r="I12" s="23"/>
      <c r="Q12" s="23"/>
    </row>
    <row r="13" spans="1:17" x14ac:dyDescent="0.2">
      <c r="I13" s="23"/>
      <c r="Q13" s="23"/>
    </row>
    <row r="14" spans="1:17" x14ac:dyDescent="0.2">
      <c r="I14" s="23"/>
      <c r="Q14" s="23"/>
    </row>
    <row r="15" spans="1:17" x14ac:dyDescent="0.2">
      <c r="Q15" s="23"/>
    </row>
    <row r="17" spans="17:17" ht="18.75" x14ac:dyDescent="0.2">
      <c r="Q17" s="2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9"/>
  <sheetViews>
    <sheetView rightToLeft="1" tabSelected="1" view="pageBreakPreview" zoomScale="60" zoomScaleNormal="100" workbookViewId="0">
      <selection activeCell="A37" sqref="A37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0.42578125" bestFit="1" customWidth="1"/>
    <col min="4" max="4" width="1.28515625" customWidth="1"/>
    <col min="5" max="5" width="20.140625" bestFit="1" customWidth="1"/>
    <col min="6" max="6" width="1.28515625" customWidth="1"/>
    <col min="7" max="7" width="20.140625" bestFit="1" customWidth="1"/>
    <col min="8" max="8" width="1.28515625" customWidth="1"/>
    <col min="9" max="9" width="21" bestFit="1" customWidth="1"/>
    <col min="10" max="10" width="1.28515625" customWidth="1"/>
    <col min="11" max="11" width="10.42578125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20.140625" bestFit="1" customWidth="1"/>
  </cols>
  <sheetData>
    <row r="1" spans="1:17" ht="29.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1.9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1.9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4.65" customHeight="1" x14ac:dyDescent="0.2"/>
    <row r="5" spans="1:17" ht="14.65" customHeight="1" x14ac:dyDescent="0.2">
      <c r="A5" s="26" t="s">
        <v>65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ht="14.65" customHeight="1" x14ac:dyDescent="0.2">
      <c r="A6" s="27" t="s">
        <v>30</v>
      </c>
      <c r="C6" s="27" t="s">
        <v>42</v>
      </c>
      <c r="D6" s="27"/>
      <c r="E6" s="27"/>
      <c r="F6" s="27"/>
      <c r="G6" s="27"/>
      <c r="H6" s="27"/>
      <c r="I6" s="27"/>
      <c r="K6" s="27" t="s">
        <v>43</v>
      </c>
      <c r="L6" s="27"/>
      <c r="M6" s="27"/>
      <c r="N6" s="27"/>
      <c r="O6" s="27"/>
      <c r="P6" s="27"/>
      <c r="Q6" s="27"/>
    </row>
    <row r="7" spans="1:17" ht="29.1" customHeight="1" x14ac:dyDescent="0.2">
      <c r="A7" s="27"/>
      <c r="C7" s="21" t="s">
        <v>13</v>
      </c>
      <c r="D7" s="3"/>
      <c r="E7" s="21" t="s">
        <v>15</v>
      </c>
      <c r="F7" s="3"/>
      <c r="G7" s="21" t="s">
        <v>63</v>
      </c>
      <c r="H7" s="3"/>
      <c r="I7" s="21" t="s">
        <v>66</v>
      </c>
      <c r="K7" s="21" t="s">
        <v>13</v>
      </c>
      <c r="L7" s="3"/>
      <c r="M7" s="21" t="s">
        <v>15</v>
      </c>
      <c r="N7" s="3"/>
      <c r="O7" s="21" t="s">
        <v>63</v>
      </c>
      <c r="P7" s="3"/>
      <c r="Q7" s="21" t="s">
        <v>66</v>
      </c>
    </row>
    <row r="8" spans="1:17" ht="21.95" customHeight="1" x14ac:dyDescent="0.2">
      <c r="A8" s="5" t="s">
        <v>48</v>
      </c>
      <c r="C8" s="8">
        <v>8884614</v>
      </c>
      <c r="E8" s="8">
        <v>73554501474189</v>
      </c>
      <c r="G8" s="8">
        <v>90259507558685</v>
      </c>
      <c r="I8" s="8">
        <f>E8-G8</f>
        <v>-16705006084496</v>
      </c>
      <c r="K8" s="8">
        <v>8884614</v>
      </c>
      <c r="M8" s="8">
        <v>73554501474189</v>
      </c>
      <c r="O8" s="8">
        <v>52855705483365</v>
      </c>
      <c r="Q8" s="8">
        <v>20698795990824</v>
      </c>
    </row>
    <row r="9" spans="1:17" ht="21.95" customHeight="1" thickBot="1" x14ac:dyDescent="0.25">
      <c r="A9" s="10" t="s">
        <v>20</v>
      </c>
      <c r="C9" s="11">
        <v>8884614</v>
      </c>
      <c r="E9" s="11">
        <v>73554501474189</v>
      </c>
      <c r="G9" s="11">
        <v>90259507558685</v>
      </c>
      <c r="I9" s="11">
        <f>SUM(I8)</f>
        <v>-16705006084496</v>
      </c>
      <c r="K9" s="11">
        <v>8884614</v>
      </c>
      <c r="M9" s="11">
        <v>73554501474189</v>
      </c>
      <c r="O9" s="11">
        <v>52855705483365</v>
      </c>
      <c r="Q9" s="11">
        <v>20698795990824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2025-04-22T12:11:29Z</dcterms:created>
  <dcterms:modified xsi:type="dcterms:W3CDTF">2025-04-27T11:54:35Z</dcterms:modified>
</cp:coreProperties>
</file>