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کیمیا زرین کاردان\گزارش افشا پرتفو\1403\"/>
    </mc:Choice>
  </mc:AlternateContent>
  <xr:revisionPtr revIDLastSave="0" documentId="13_ncr:1_{7FBA4F16-D174-44DA-B075-7455451A6799}" xr6:coauthVersionLast="47" xr6:coauthVersionMax="47" xr10:uidLastSave="{00000000-0000-0000-0000-000000000000}"/>
  <bookViews>
    <workbookView xWindow="-120" yWindow="-120" windowWidth="29040" windowHeight="15840" tabRatio="1000" activeTab="7" xr2:uid="{00000000-000D-0000-FFFF-FFFF00000000}"/>
  </bookViews>
  <sheets>
    <sheet name="سهام" sheetId="2" r:id="rId1"/>
    <sheet name="سپرده" sheetId="7" r:id="rId2"/>
    <sheet name="درآمد" sheetId="8" r:id="rId3"/>
    <sheet name="سایر درآمدها" sheetId="14" r:id="rId4"/>
    <sheet name="سود سپرده بانکی" sheetId="18" r:id="rId5"/>
    <sheet name="درآمد سپرده بانکی" sheetId="13" r:id="rId6"/>
    <sheet name="درآمد سرمایه گذاری در سهام" sheetId="9" r:id="rId7"/>
    <sheet name="درآمد ناشی از تغییر قیمت اوراق" sheetId="21" r:id="rId8"/>
    <sheet name="درآمد ناشی از فروش" sheetId="19" r:id="rId9"/>
  </sheets>
  <definedNames>
    <definedName name="_xlnm.Print_Area" localSheetId="2">درآمد!$A$1:$K$11</definedName>
    <definedName name="_xlnm.Print_Area" localSheetId="5">'درآمد سپرده بانکی'!$A$1:$F$13</definedName>
    <definedName name="_xlnm.Print_Area" localSheetId="6">'درآمد سرمایه گذاری در سهام'!$A$1:$X$11</definedName>
    <definedName name="_xlnm.Print_Area" localSheetId="7">'درآمد ناشی از تغییر قیمت اوراق'!$A$1:$R$8</definedName>
    <definedName name="_xlnm.Print_Area" localSheetId="8">'درآمد ناشی از فروش'!$A$1:$R$10</definedName>
    <definedName name="_xlnm.Print_Area" localSheetId="3">'سایر درآمدها'!$A$1:$G$9</definedName>
    <definedName name="_xlnm.Print_Area" localSheetId="1">سپرده!$A$1:$M$15</definedName>
    <definedName name="_xlnm.Print_Area" localSheetId="4">'سود سپرده بانکی'!$A$1:$N$14</definedName>
    <definedName name="_xlnm.Print_Area" localSheetId="0">سهام!$A$1:$AC$9</definedName>
  </definedNames>
  <calcPr calcId="191029"/>
</workbook>
</file>

<file path=xl/calcChain.xml><?xml version="1.0" encoding="utf-8"?>
<calcChain xmlns="http://schemas.openxmlformats.org/spreadsheetml/2006/main">
  <c r="J11" i="8" l="1"/>
  <c r="J9" i="8"/>
  <c r="J10" i="8"/>
  <c r="J8" i="8"/>
  <c r="H11" i="8"/>
  <c r="H9" i="8"/>
  <c r="H10" i="8"/>
  <c r="H8" i="8"/>
  <c r="F11" i="8"/>
  <c r="F10" i="8"/>
  <c r="F9" i="8"/>
  <c r="F8" i="8"/>
  <c r="L15" i="7" l="1"/>
  <c r="L9" i="7"/>
  <c r="L10" i="7"/>
  <c r="L11" i="7"/>
  <c r="L12" i="7"/>
  <c r="L13" i="7"/>
  <c r="L14" i="7"/>
  <c r="L8" i="7"/>
  <c r="AB9" i="2"/>
  <c r="O9" i="19"/>
  <c r="O10" i="19" s="1"/>
  <c r="Q9" i="19"/>
  <c r="Q8" i="19"/>
  <c r="M10" i="19"/>
  <c r="Q10" i="19" l="1"/>
</calcChain>
</file>

<file path=xl/sharedStrings.xml><?xml version="1.0" encoding="utf-8"?>
<sst xmlns="http://schemas.openxmlformats.org/spreadsheetml/2006/main" count="163" uniqueCount="72">
  <si>
    <t>صندوق قابل معامله كيميا زرين كاردان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</si>
  <si>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</si>
  <si>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</si>
  <si>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</si>
  <si>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</si>
  <si>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</si>
  <si>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</si>
  <si>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</si>
  <si>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</si>
  <si>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</si>
  <si>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</si>
  <si>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</si>
  <si>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</si>
  <si>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</si>
  <si>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</si>
  <si>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</si>
  <si>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</si>
  <si>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</si>
  <si>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</si>
  <si>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</si>
  <si>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</si>
  <si>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</si>
  <si>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</si>
  <si>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</si>
  <si>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</si>
  <si>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</si>
  <si>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</si>
  <si>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 279928865</t>
  </si>
  <si>
    <t>حساب جاری بانک سامان سی تیر 849-40-1627461-1</t>
  </si>
  <si>
    <t>سپرده کوتاه مدت بانک سامان ملاصدرا 829-810-1627461-1</t>
  </si>
  <si>
    <t>سپرده کوتاه مدت موسسه اعتباری ملل شیراز جنوبی 0515-10-277-000000223</t>
  </si>
  <si>
    <t>سپرده کوتاه مدت بانک پاسارگاد ارمغان 279-8100-15168673-1</t>
  </si>
  <si>
    <t>سپرده کوتاه مدت بانک اقتصاد نوین شهران 184-812-6667725-1</t>
  </si>
  <si>
    <t>سپرده کوتاه مدت بانک خاورمیانه مهستان 1005-10-810-707075025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</si>
  <si>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</si>
  <si>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</si>
  <si>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</si>
  <si>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</si>
  <si>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</si>
  <si>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</si>
  <si>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</si>
  <si>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</si>
  <si>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</si>
  <si>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</si>
  <si>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</si>
  <si>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</si>
  <si>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</si>
  <si>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</si>
  <si>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</si>
  <si>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</si>
  <si>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</si>
  <si>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</si>
  <si>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</si>
  <si>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</si>
  <si>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</si>
  <si>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سکه طلا CD1GOC0001</t>
  </si>
  <si>
    <t>تمام سکه طرح جدید0312 رفاه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</si>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</sst>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-_ ;_ * #,##0\-_ ;_ * &quot;-&quot;_-_ ;_ @_ "/>
    <numFmt numFmtId="164" formatCode="_(* #,##0.00_);_(* \(#,##0.00\);_(* &quot;-&quot;??_);_(@_)"/>
    <numFmt numFmtId="165" formatCode="_(* #,##0.0_);_(* \(#,##0.0\);_(* &quot;-&quot;??_);_(@_)"/>
    <numFmt numFmtId="171" formatCode="_(* #,##0.000_);_(* \(#,##0.000\);_(* &quot;-&quot;??_);_(@_)"/>
    <numFmt numFmtId="174" formatCode="_ * #,##0.00_-_ر_ي_ا_ل_ ;_ * #,##0.00\-_ر_ي_ا_ل_ ;_ * &quot;-&quot;??_-_ر_ي_ا_ل_ ;_ @_ "/>
  </numFmts>
  <fonts count="7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left"/>
    </xf>
    <xf numFmtId="3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4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1" applyNumberFormat="1" applyFont="1" applyAlignment="1"/>
    <xf numFmtId="165" fontId="6" fillId="0" borderId="2" xfId="1" applyNumberFormat="1" applyFont="1" applyFill="1" applyBorder="1" applyAlignment="1"/>
    <xf numFmtId="3" fontId="6" fillId="0" borderId="0" xfId="0" applyNumberFormat="1" applyFont="1" applyAlignment="1"/>
    <xf numFmtId="165" fontId="6" fillId="0" borderId="0" xfId="1" applyNumberFormat="1" applyFont="1" applyFill="1" applyAlignment="1"/>
    <xf numFmtId="3" fontId="3" fillId="0" borderId="0" xfId="0" applyNumberFormat="1" applyFont="1" applyAlignment="1"/>
    <xf numFmtId="3" fontId="6" fillId="0" borderId="8" xfId="0" applyNumberFormat="1" applyFont="1" applyBorder="1" applyAlignment="1"/>
    <xf numFmtId="164" fontId="6" fillId="0" borderId="2" xfId="1" applyFont="1" applyBorder="1" applyAlignment="1"/>
    <xf numFmtId="164" fontId="3" fillId="0" borderId="0" xfId="1" applyFont="1" applyAlignment="1"/>
    <xf numFmtId="164" fontId="6" fillId="0" borderId="2" xfId="1" applyFont="1" applyFill="1" applyBorder="1" applyAlignment="1"/>
    <xf numFmtId="164" fontId="6" fillId="0" borderId="0" xfId="1" applyFont="1" applyAlignment="1"/>
    <xf numFmtId="164" fontId="6" fillId="0" borderId="0" xfId="1" applyFont="1" applyFill="1" applyAlignment="1"/>
    <xf numFmtId="164" fontId="6" fillId="0" borderId="0" xfId="1" applyFont="1" applyFill="1" applyAlignment="1"/>
    <xf numFmtId="164" fontId="6" fillId="0" borderId="0" xfId="1" applyFont="1" applyBorder="1" applyAlignment="1"/>
    <xf numFmtId="164" fontId="6" fillId="0" borderId="0" xfId="1" applyFont="1" applyFill="1" applyBorder="1" applyAlignment="1"/>
    <xf numFmtId="164" fontId="6" fillId="0" borderId="8" xfId="1" applyFont="1" applyBorder="1" applyAlignment="1"/>
    <xf numFmtId="164" fontId="6" fillId="0" borderId="8" xfId="1" applyFont="1" applyFill="1" applyBorder="1" applyAlignment="1"/>
    <xf numFmtId="171" fontId="6" fillId="0" borderId="0" xfId="1" applyNumberFormat="1" applyFont="1" applyFill="1" applyAlignment="1"/>
    <xf numFmtId="2" fontId="3" fillId="0" borderId="0" xfId="0" applyNumberFormat="1" applyFont="1" applyAlignment="1"/>
    <xf numFmtId="0" fontId="3" fillId="0" borderId="0" xfId="0" applyNumberFormat="1" applyFont="1" applyAlignment="1"/>
    <xf numFmtId="0" fontId="3" fillId="0" borderId="0" xfId="0" applyNumberFormat="1" applyFont="1" applyAlignment="1">
      <alignment horizontal="left"/>
    </xf>
    <xf numFmtId="174" fontId="3" fillId="0" borderId="0" xfId="0" applyNumberFormat="1" applyFont="1" applyAlignment="1">
      <alignment horizontal="left"/>
    </xf>
    <xf numFmtId="3" fontId="6" fillId="0" borderId="0" xfId="0" applyNumberFormat="1" applyFont="1" applyBorder="1" applyAlignment="1">
      <alignment horizontal="right" vertical="top"/>
    </xf>
    <xf numFmtId="41" fontId="6" fillId="0" borderId="2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6" fillId="0" borderId="2" xfId="1" applyNumberFormat="1" applyFont="1" applyBorder="1" applyAlignment="1"/>
    <xf numFmtId="2" fontId="3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"/>
  <sheetViews>
    <sheetView rightToLeft="1" view="pageBreakPreview" zoomScale="85" zoomScaleNormal="130" zoomScaleSheetLayoutView="85" workbookViewId="0">
      <selection activeCell="AF9" sqref="AF9"/>
    </sheetView>
  </sheetViews>
  <sheetFormatPr defaultColWidth="9" defaultRowHeight="15.75" x14ac:dyDescent="0.4"/>
  <cols>
    <col min="1" max="1" width="3.140625" style="2" bestFit="1" customWidth="1"/>
    <col min="2" max="2" width="2.5703125" style="2" customWidth="1"/>
    <col min="3" max="3" width="23.28515625" style="2" customWidth="1"/>
    <col min="4" max="5" width="1.28515625" style="2" customWidth="1"/>
    <col min="6" max="6" width="10.42578125" style="2" bestFit="1" customWidth="1"/>
    <col min="7" max="7" width="1.28515625" style="2" customWidth="1"/>
    <col min="8" max="8" width="20.140625" style="2" bestFit="1" customWidth="1"/>
    <col min="9" max="9" width="1.28515625" style="2" customWidth="1"/>
    <col min="10" max="10" width="20.140625" style="2" bestFit="1" customWidth="1"/>
    <col min="11" max="11" width="1.28515625" style="2" customWidth="1"/>
    <col min="12" max="12" width="8.7109375" style="2" bestFit="1" customWidth="1"/>
    <col min="13" max="13" width="1.28515625" style="2" customWidth="1"/>
    <col min="14" max="14" width="17.140625" style="2" bestFit="1" customWidth="1"/>
    <col min="15" max="15" width="1.28515625" style="2" customWidth="1"/>
    <col min="16" max="16" width="4.140625" style="2" bestFit="1" customWidth="1"/>
    <col min="17" max="17" width="1.28515625" style="2" customWidth="1"/>
    <col min="18" max="18" width="9" style="2" bestFit="1" customWidth="1"/>
    <col min="19" max="19" width="1.28515625" style="2" customWidth="1"/>
    <col min="20" max="20" width="10.42578125" style="2" bestFit="1" customWidth="1"/>
    <col min="21" max="21" width="1.28515625" style="2" customWidth="1"/>
    <col min="22" max="22" width="14.7109375" style="2" bestFit="1" customWidth="1"/>
    <col min="23" max="23" width="1.28515625" style="2" customWidth="1"/>
    <col min="24" max="24" width="20.140625" style="2" bestFit="1" customWidth="1"/>
    <col min="25" max="25" width="1.28515625" style="2" customWidth="1"/>
    <col min="26" max="26" width="20.140625" style="2" bestFit="1" customWidth="1"/>
    <col min="27" max="27" width="1.28515625" style="2" customWidth="1"/>
    <col min="28" max="28" width="16.5703125" style="2" bestFit="1" customWidth="1"/>
    <col min="29" max="29" width="0.28515625" style="2" customWidth="1"/>
    <col min="30" max="31" width="9" style="2"/>
    <col min="32" max="32" width="19.85546875" style="2" bestFit="1" customWidth="1"/>
    <col min="33" max="16384" width="9" style="2"/>
  </cols>
  <sheetData>
    <row r="1" spans="1:30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0" ht="25.5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0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0" ht="24" x14ac:dyDescent="0.4">
      <c r="A4" s="3" t="s">
        <v>3</v>
      </c>
      <c r="B4" s="4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0" ht="24" x14ac:dyDescent="0.4">
      <c r="A5" s="4" t="s">
        <v>5</v>
      </c>
      <c r="B5" s="4"/>
      <c r="C5" s="4" t="s">
        <v>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30" ht="21" x14ac:dyDescent="0.4">
      <c r="F6" s="5" t="s">
        <v>7</v>
      </c>
      <c r="G6" s="5"/>
      <c r="H6" s="5"/>
      <c r="I6" s="5"/>
      <c r="J6" s="5"/>
      <c r="L6" s="6" t="s">
        <v>8</v>
      </c>
      <c r="M6" s="6"/>
      <c r="N6" s="6"/>
      <c r="O6" s="6"/>
      <c r="P6" s="6"/>
      <c r="Q6" s="6"/>
      <c r="R6" s="6"/>
      <c r="T6" s="5" t="s">
        <v>9</v>
      </c>
      <c r="U6" s="5"/>
      <c r="V6" s="5"/>
      <c r="W6" s="5"/>
      <c r="X6" s="5"/>
      <c r="Y6" s="5"/>
      <c r="Z6" s="5"/>
      <c r="AA6" s="5"/>
      <c r="AB6" s="5"/>
    </row>
    <row r="7" spans="1:30" ht="21" x14ac:dyDescent="0.4">
      <c r="F7" s="7"/>
      <c r="G7" s="7"/>
      <c r="H7" s="7"/>
      <c r="I7" s="7"/>
      <c r="J7" s="7"/>
      <c r="L7" s="8" t="s">
        <v>10</v>
      </c>
      <c r="M7" s="8"/>
      <c r="N7" s="8"/>
      <c r="O7" s="9"/>
      <c r="P7" s="8" t="s">
        <v>11</v>
      </c>
      <c r="Q7" s="8"/>
      <c r="R7" s="8"/>
      <c r="T7" s="7"/>
      <c r="U7" s="7"/>
      <c r="V7" s="7"/>
      <c r="W7" s="7"/>
      <c r="X7" s="7"/>
      <c r="Y7" s="7"/>
      <c r="Z7" s="7"/>
      <c r="AA7" s="7"/>
      <c r="AB7" s="7"/>
    </row>
    <row r="8" spans="1:30" ht="21" x14ac:dyDescent="0.4">
      <c r="A8" s="6" t="s">
        <v>12</v>
      </c>
      <c r="B8" s="6"/>
      <c r="C8" s="6"/>
      <c r="E8" s="6" t="s">
        <v>13</v>
      </c>
      <c r="F8" s="6"/>
      <c r="H8" s="10" t="s">
        <v>14</v>
      </c>
      <c r="J8" s="10" t="s">
        <v>15</v>
      </c>
      <c r="L8" s="11" t="s">
        <v>13</v>
      </c>
      <c r="M8" s="9"/>
      <c r="N8" s="11" t="s">
        <v>14</v>
      </c>
      <c r="P8" s="11" t="s">
        <v>13</v>
      </c>
      <c r="Q8" s="9"/>
      <c r="R8" s="11" t="s">
        <v>16</v>
      </c>
      <c r="T8" s="10" t="s">
        <v>13</v>
      </c>
      <c r="V8" s="10" t="s">
        <v>17</v>
      </c>
      <c r="X8" s="10" t="s">
        <v>14</v>
      </c>
      <c r="Z8" s="10" t="s">
        <v>15</v>
      </c>
      <c r="AB8" s="10" t="s">
        <v>18</v>
      </c>
    </row>
    <row r="9" spans="1:30" ht="18.75" x14ac:dyDescent="0.4">
      <c r="A9" s="12" t="s">
        <v>19</v>
      </c>
      <c r="B9" s="12"/>
      <c r="C9" s="12"/>
      <c r="D9" s="13"/>
      <c r="E9" s="16">
        <v>6681305</v>
      </c>
      <c r="F9" s="16"/>
      <c r="G9" s="17"/>
      <c r="H9" s="18">
        <v>31318473640661</v>
      </c>
      <c r="I9" s="17"/>
      <c r="J9" s="18">
        <v>43679979594855.203</v>
      </c>
      <c r="K9" s="17"/>
      <c r="L9" s="18">
        <v>131544</v>
      </c>
      <c r="M9" s="17"/>
      <c r="N9" s="18">
        <v>900000121060</v>
      </c>
      <c r="O9" s="17"/>
      <c r="P9" s="19">
        <v>0</v>
      </c>
      <c r="Q9" s="17"/>
      <c r="R9" s="19">
        <v>0</v>
      </c>
      <c r="S9" s="17"/>
      <c r="T9" s="19">
        <v>6812849</v>
      </c>
      <c r="U9" s="17"/>
      <c r="V9" s="19">
        <v>6984900</v>
      </c>
      <c r="W9" s="17"/>
      <c r="X9" s="18">
        <v>32218473761721</v>
      </c>
      <c r="Y9" s="17"/>
      <c r="Z9" s="18">
        <v>47472860014547</v>
      </c>
      <c r="AA9" s="17"/>
      <c r="AB9" s="20">
        <f>Z9/47484179683258*100</f>
        <v>99.976161178762041</v>
      </c>
      <c r="AC9" s="17"/>
      <c r="AD9" s="17"/>
    </row>
    <row r="10" spans="1:30" x14ac:dyDescent="0.4"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x14ac:dyDescent="0.4">
      <c r="E11" s="17"/>
      <c r="F11" s="17"/>
      <c r="G11" s="17"/>
      <c r="H11" s="21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21"/>
      <c r="Y11" s="17"/>
      <c r="Z11" s="17"/>
      <c r="AA11" s="17"/>
      <c r="AB11" s="17"/>
      <c r="AC11" s="17"/>
      <c r="AD11" s="17"/>
    </row>
    <row r="12" spans="1:30" x14ac:dyDescent="0.4">
      <c r="E12" s="17"/>
      <c r="F12" s="17"/>
      <c r="G12" s="17"/>
      <c r="H12" s="21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21"/>
      <c r="Y12" s="17"/>
      <c r="Z12" s="17"/>
      <c r="AA12" s="17"/>
      <c r="AB12" s="17"/>
      <c r="AC12" s="17"/>
      <c r="AD12" s="17"/>
    </row>
    <row r="13" spans="1:30" x14ac:dyDescent="0.4">
      <c r="X13" s="15"/>
    </row>
    <row r="14" spans="1:30" x14ac:dyDescent="0.4">
      <c r="X14" s="15"/>
    </row>
  </sheetData>
  <mergeCells count="15">
    <mergeCell ref="T6:AB7"/>
    <mergeCell ref="A1:AB1"/>
    <mergeCell ref="A2:AB2"/>
    <mergeCell ref="A3:AB3"/>
    <mergeCell ref="B4:AB4"/>
    <mergeCell ref="A5:B5"/>
    <mergeCell ref="C5:AB5"/>
    <mergeCell ref="A8:C8"/>
    <mergeCell ref="E8:F8"/>
    <mergeCell ref="A9:C9"/>
    <mergeCell ref="E9:F9"/>
    <mergeCell ref="L6:R6"/>
    <mergeCell ref="L7:N7"/>
    <mergeCell ref="P7:R7"/>
    <mergeCell ref="F6:J7"/>
  </mergeCells>
  <pageMargins left="0.39" right="0.39" top="0.39" bottom="0.39" header="0" footer="0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rightToLeft="1" view="pageBreakPreview" zoomScale="115" zoomScaleNormal="145" zoomScaleSheetLayoutView="115" workbookViewId="0">
      <selection activeCell="O8" sqref="O8"/>
    </sheetView>
  </sheetViews>
  <sheetFormatPr defaultColWidth="9" defaultRowHeight="15.75" x14ac:dyDescent="0.4"/>
  <cols>
    <col min="1" max="1" width="5.42578125" style="2" bestFit="1" customWidth="1"/>
    <col min="2" max="2" width="54.7109375" style="2" customWidth="1"/>
    <col min="3" max="3" width="1.28515625" style="2" customWidth="1"/>
    <col min="4" max="4" width="13" style="2" bestFit="1" customWidth="1"/>
    <col min="5" max="5" width="1.28515625" style="2" customWidth="1"/>
    <col min="6" max="6" width="17.140625" style="2" bestFit="1" customWidth="1"/>
    <col min="7" max="7" width="1.28515625" style="2" customWidth="1"/>
    <col min="8" max="8" width="17.140625" style="2" bestFit="1" customWidth="1"/>
    <col min="9" max="9" width="1.28515625" style="2" customWidth="1"/>
    <col min="10" max="10" width="13" style="2" bestFit="1" customWidth="1"/>
    <col min="11" max="11" width="1.28515625" style="2" customWidth="1"/>
    <col min="12" max="12" width="16.5703125" style="2" bestFit="1" customWidth="1"/>
    <col min="13" max="13" width="0.28515625" style="2" customWidth="1"/>
    <col min="14" max="14" width="9" style="2"/>
    <col min="15" max="15" width="18.85546875" style="2" bestFit="1" customWidth="1"/>
    <col min="16" max="16384" width="9" style="2"/>
  </cols>
  <sheetData>
    <row r="1" spans="1:12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24" x14ac:dyDescent="0.4">
      <c r="A5" s="3" t="s">
        <v>21</v>
      </c>
      <c r="B5" s="4" t="s">
        <v>22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1" x14ac:dyDescent="0.4">
      <c r="D6" s="10" t="s">
        <v>7</v>
      </c>
      <c r="F6" s="6" t="s">
        <v>8</v>
      </c>
      <c r="G6" s="6"/>
      <c r="H6" s="6"/>
      <c r="J6" s="7" t="s">
        <v>9</v>
      </c>
      <c r="K6" s="7"/>
      <c r="L6" s="7"/>
    </row>
    <row r="7" spans="1:12" ht="21" x14ac:dyDescent="0.4">
      <c r="A7" s="6" t="s">
        <v>23</v>
      </c>
      <c r="B7" s="6"/>
      <c r="D7" s="10" t="s">
        <v>24</v>
      </c>
      <c r="F7" s="10" t="s">
        <v>25</v>
      </c>
      <c r="H7" s="10" t="s">
        <v>26</v>
      </c>
      <c r="J7" s="10" t="s">
        <v>24</v>
      </c>
      <c r="L7" s="10" t="s">
        <v>18</v>
      </c>
    </row>
    <row r="8" spans="1:12" ht="18.75" x14ac:dyDescent="0.4">
      <c r="A8" s="22" t="s">
        <v>27</v>
      </c>
      <c r="B8" s="22"/>
      <c r="D8" s="19">
        <v>343156233</v>
      </c>
      <c r="E8" s="17"/>
      <c r="F8" s="19">
        <v>900001403843</v>
      </c>
      <c r="G8" s="17"/>
      <c r="H8" s="19">
        <v>900000618470</v>
      </c>
      <c r="I8" s="17"/>
      <c r="J8" s="19">
        <v>343941606</v>
      </c>
      <c r="K8" s="17"/>
      <c r="L8" s="26">
        <f>J8/47484179683258*100</f>
        <v>7.243288360339247E-4</v>
      </c>
    </row>
    <row r="9" spans="1:12" ht="18.75" x14ac:dyDescent="0.4">
      <c r="A9" s="23" t="s">
        <v>28</v>
      </c>
      <c r="B9" s="23"/>
      <c r="D9" s="27">
        <v>47527044</v>
      </c>
      <c r="E9" s="17"/>
      <c r="F9" s="27">
        <v>0</v>
      </c>
      <c r="G9" s="17"/>
      <c r="H9" s="27">
        <v>0</v>
      </c>
      <c r="I9" s="17"/>
      <c r="J9" s="27">
        <v>47527044</v>
      </c>
      <c r="K9" s="17"/>
      <c r="L9" s="32">
        <f t="shared" ref="L9:L14" si="0">J9/47484179683258*100</f>
        <v>1.0009027073233218E-4</v>
      </c>
    </row>
    <row r="10" spans="1:12" ht="18.75" x14ac:dyDescent="0.4">
      <c r="A10" s="23" t="s">
        <v>29</v>
      </c>
      <c r="B10" s="23"/>
      <c r="D10" s="27">
        <v>177965</v>
      </c>
      <c r="E10" s="17"/>
      <c r="F10" s="27">
        <v>1456</v>
      </c>
      <c r="G10" s="17"/>
      <c r="H10" s="27">
        <v>0</v>
      </c>
      <c r="I10" s="17"/>
      <c r="J10" s="27">
        <v>179421</v>
      </c>
      <c r="K10" s="17"/>
      <c r="L10" s="32">
        <f t="shared" si="0"/>
        <v>3.7785426893088009E-7</v>
      </c>
    </row>
    <row r="11" spans="1:12" ht="18.75" x14ac:dyDescent="0.4">
      <c r="A11" s="23" t="s">
        <v>30</v>
      </c>
      <c r="B11" s="23"/>
      <c r="D11" s="27">
        <v>23103747</v>
      </c>
      <c r="E11" s="17"/>
      <c r="F11" s="27">
        <v>94687</v>
      </c>
      <c r="G11" s="17"/>
      <c r="H11" s="27">
        <v>0</v>
      </c>
      <c r="I11" s="17"/>
      <c r="J11" s="27">
        <v>23198434</v>
      </c>
      <c r="K11" s="17"/>
      <c r="L11" s="32">
        <f t="shared" si="0"/>
        <v>4.8855080059810566E-5</v>
      </c>
    </row>
    <row r="12" spans="1:12" ht="18.75" x14ac:dyDescent="0.4">
      <c r="A12" s="23" t="s">
        <v>31</v>
      </c>
      <c r="B12" s="23"/>
      <c r="D12" s="27">
        <v>2963544</v>
      </c>
      <c r="E12" s="17"/>
      <c r="F12" s="27">
        <v>12129</v>
      </c>
      <c r="G12" s="17"/>
      <c r="H12" s="27">
        <v>0</v>
      </c>
      <c r="I12" s="17"/>
      <c r="J12" s="27">
        <v>2975673</v>
      </c>
      <c r="K12" s="17"/>
      <c r="L12" s="32">
        <f t="shared" si="0"/>
        <v>6.266661906869089E-6</v>
      </c>
    </row>
    <row r="13" spans="1:12" ht="18.75" x14ac:dyDescent="0.4">
      <c r="A13" s="23" t="s">
        <v>32</v>
      </c>
      <c r="B13" s="23"/>
      <c r="D13" s="27">
        <v>31193745</v>
      </c>
      <c r="E13" s="17"/>
      <c r="F13" s="27">
        <v>127671</v>
      </c>
      <c r="G13" s="17"/>
      <c r="H13" s="27">
        <v>0</v>
      </c>
      <c r="I13" s="17"/>
      <c r="J13" s="27">
        <v>31321416</v>
      </c>
      <c r="K13" s="17"/>
      <c r="L13" s="32">
        <f t="shared" si="0"/>
        <v>6.5961792346269218E-5</v>
      </c>
    </row>
    <row r="14" spans="1:12" ht="18.75" x14ac:dyDescent="0.4">
      <c r="A14" s="24" t="s">
        <v>33</v>
      </c>
      <c r="B14" s="24"/>
      <c r="D14" s="28">
        <v>19400938</v>
      </c>
      <c r="E14" s="17"/>
      <c r="F14" s="28">
        <v>79512</v>
      </c>
      <c r="G14" s="17"/>
      <c r="H14" s="28">
        <v>0</v>
      </c>
      <c r="I14" s="17"/>
      <c r="J14" s="28">
        <v>19480450</v>
      </c>
      <c r="K14" s="17"/>
      <c r="L14" s="32">
        <f t="shared" si="0"/>
        <v>4.1025137487777695E-5</v>
      </c>
    </row>
    <row r="15" spans="1:12" ht="21.75" thickBot="1" x14ac:dyDescent="0.45">
      <c r="A15" s="25" t="s">
        <v>20</v>
      </c>
      <c r="B15" s="25"/>
      <c r="D15" s="29">
        <v>467523216</v>
      </c>
      <c r="E15" s="17"/>
      <c r="F15" s="29">
        <v>900001719298</v>
      </c>
      <c r="G15" s="17"/>
      <c r="H15" s="29">
        <v>900000618470</v>
      </c>
      <c r="I15" s="17"/>
      <c r="J15" s="29">
        <v>468624044</v>
      </c>
      <c r="K15" s="17"/>
      <c r="L15" s="30">
        <f>SUM(L8:L14)</f>
        <v>9.8690563283591426E-4</v>
      </c>
    </row>
    <row r="16" spans="1:12" ht="16.5" thickTop="1" x14ac:dyDescent="0.4">
      <c r="D16" s="17"/>
      <c r="E16" s="17"/>
      <c r="F16" s="17"/>
      <c r="G16" s="17"/>
      <c r="H16" s="17"/>
      <c r="I16" s="17"/>
      <c r="J16" s="21"/>
      <c r="K16" s="17"/>
      <c r="L16" s="17"/>
    </row>
    <row r="17" spans="4:12" x14ac:dyDescent="0.4">
      <c r="D17" s="17"/>
      <c r="E17" s="17"/>
      <c r="F17" s="17"/>
      <c r="G17" s="17"/>
      <c r="H17" s="17"/>
      <c r="I17" s="17"/>
      <c r="J17" s="17"/>
      <c r="K17" s="17"/>
      <c r="L17" s="17"/>
    </row>
    <row r="18" spans="4:12" x14ac:dyDescent="0.4">
      <c r="D18" s="17"/>
      <c r="E18" s="17"/>
      <c r="F18" s="17"/>
      <c r="G18" s="17"/>
      <c r="H18" s="17"/>
      <c r="I18" s="17"/>
      <c r="J18" s="17"/>
      <c r="K18" s="17"/>
      <c r="L18" s="17"/>
    </row>
  </sheetData>
  <mergeCells count="15">
    <mergeCell ref="A1:L1"/>
    <mergeCell ref="A2:L2"/>
    <mergeCell ref="A3:L3"/>
    <mergeCell ref="B5:L5"/>
    <mergeCell ref="F6:H6"/>
    <mergeCell ref="J6:L6"/>
    <mergeCell ref="A12:B12"/>
    <mergeCell ref="A13:B13"/>
    <mergeCell ref="A14:B14"/>
    <mergeCell ref="A15:B15"/>
    <mergeCell ref="A7:B7"/>
    <mergeCell ref="A8:B8"/>
    <mergeCell ref="A9:B9"/>
    <mergeCell ref="A10:B10"/>
    <mergeCell ref="A11:B11"/>
  </mergeCells>
  <pageMargins left="0.39" right="0.39" top="0.39" bottom="0.39" header="0" footer="0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rightToLeft="1" view="pageBreakPreview" zoomScale="145" zoomScaleNormal="115" zoomScaleSheetLayoutView="145" workbookViewId="0">
      <selection activeCell="J9" sqref="J9"/>
    </sheetView>
  </sheetViews>
  <sheetFormatPr defaultColWidth="9" defaultRowHeight="15.75" x14ac:dyDescent="0.4"/>
  <cols>
    <col min="1" max="1" width="3.140625" style="2" bestFit="1" customWidth="1"/>
    <col min="2" max="2" width="44.140625" style="2" customWidth="1"/>
    <col min="3" max="3" width="1.28515625" style="2" customWidth="1"/>
    <col min="4" max="4" width="6.5703125" style="2" bestFit="1" customWidth="1"/>
    <col min="5" max="5" width="1.28515625" style="2" customWidth="1"/>
    <col min="6" max="6" width="19.140625" style="2" bestFit="1" customWidth="1"/>
    <col min="7" max="7" width="1.28515625" style="2" customWidth="1"/>
    <col min="8" max="8" width="15.42578125" style="2" bestFit="1" customWidth="1"/>
    <col min="9" max="9" width="1.28515625" style="2" customWidth="1"/>
    <col min="10" max="10" width="16.5703125" style="2" bestFit="1" customWidth="1"/>
    <col min="11" max="11" width="0.28515625" style="2" customWidth="1"/>
    <col min="12" max="12" width="9" style="2"/>
    <col min="13" max="13" width="18.85546875" style="2" bestFit="1" customWidth="1"/>
    <col min="14" max="15" width="9" style="2"/>
    <col min="16" max="16" width="10.85546875" style="2" bestFit="1" customWidth="1"/>
    <col min="17" max="16384" width="9" style="2"/>
  </cols>
  <sheetData>
    <row r="1" spans="1:16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ht="25.5" x14ac:dyDescent="0.4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</row>
    <row r="3" spans="1:16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5" spans="1:16" ht="24" x14ac:dyDescent="0.4">
      <c r="A5" s="3" t="s">
        <v>35</v>
      </c>
      <c r="B5" s="4" t="s">
        <v>36</v>
      </c>
      <c r="C5" s="4"/>
      <c r="D5" s="4"/>
      <c r="E5" s="4"/>
      <c r="F5" s="4"/>
      <c r="G5" s="4"/>
      <c r="H5" s="4"/>
      <c r="I5" s="4"/>
      <c r="J5" s="4"/>
    </row>
    <row r="7" spans="1:16" ht="21" x14ac:dyDescent="0.45">
      <c r="A7" s="6" t="s">
        <v>37</v>
      </c>
      <c r="B7" s="6"/>
      <c r="D7" s="10" t="s">
        <v>38</v>
      </c>
      <c r="F7" s="10" t="s">
        <v>24</v>
      </c>
      <c r="H7" s="10" t="s">
        <v>39</v>
      </c>
      <c r="J7" s="10" t="s">
        <v>40</v>
      </c>
      <c r="M7" s="31"/>
    </row>
    <row r="8" spans="1:16" ht="18.75" x14ac:dyDescent="0.4">
      <c r="A8" s="22" t="s">
        <v>41</v>
      </c>
      <c r="B8" s="22"/>
      <c r="D8" s="36" t="s">
        <v>42</v>
      </c>
      <c r="E8" s="17"/>
      <c r="F8" s="19">
        <f>'درآمد سرمایه گذاری در سهام'!J11</f>
        <v>2892880298632</v>
      </c>
      <c r="G8" s="17"/>
      <c r="H8" s="26">
        <f>F8/F$11*100</f>
        <v>99.986021891606782</v>
      </c>
      <c r="I8" s="17"/>
      <c r="J8" s="26">
        <f>F8/47484179683258*100</f>
        <v>6.0923034112179755</v>
      </c>
      <c r="M8" s="15"/>
      <c r="P8" s="15"/>
    </row>
    <row r="9" spans="1:16" ht="18.75" x14ac:dyDescent="0.4">
      <c r="A9" s="23" t="s">
        <v>45</v>
      </c>
      <c r="B9" s="23"/>
      <c r="D9" s="37" t="s">
        <v>43</v>
      </c>
      <c r="E9" s="17"/>
      <c r="F9" s="27">
        <f>'درآمد سپرده بانکی'!D13</f>
        <v>1719298</v>
      </c>
      <c r="G9" s="17"/>
      <c r="H9" s="32">
        <f t="shared" ref="H9:H10" si="0">F9/F$11*100</f>
        <v>5.942374025896869E-5</v>
      </c>
      <c r="I9" s="17"/>
      <c r="J9" s="32">
        <f t="shared" ref="J9:J10" si="1">F9/47484179683258*100</f>
        <v>3.6207806715174046E-6</v>
      </c>
      <c r="M9" s="15"/>
      <c r="P9" s="15"/>
    </row>
    <row r="10" spans="1:16" ht="18.75" x14ac:dyDescent="0.4">
      <c r="A10" s="24" t="s">
        <v>46</v>
      </c>
      <c r="B10" s="24"/>
      <c r="D10" s="37" t="s">
        <v>44</v>
      </c>
      <c r="E10" s="17"/>
      <c r="F10" s="28">
        <f>'سایر درآمدها'!D9</f>
        <v>402707177</v>
      </c>
      <c r="G10" s="17"/>
      <c r="H10" s="32">
        <f t="shared" si="0"/>
        <v>1.3918684652963319E-2</v>
      </c>
      <c r="I10" s="17"/>
      <c r="J10" s="32">
        <f t="shared" si="1"/>
        <v>8.4808704643577685E-4</v>
      </c>
      <c r="M10" s="15"/>
      <c r="P10" s="15"/>
    </row>
    <row r="11" spans="1:16" ht="21" x14ac:dyDescent="0.4">
      <c r="A11" s="35" t="s">
        <v>20</v>
      </c>
      <c r="B11" s="35"/>
      <c r="D11" s="29"/>
      <c r="E11" s="17"/>
      <c r="F11" s="29">
        <f>SUM(F8:F10)</f>
        <v>2893284725107</v>
      </c>
      <c r="G11" s="17"/>
      <c r="H11" s="30">
        <f>SUM(H8:H10)</f>
        <v>100</v>
      </c>
      <c r="I11" s="17"/>
      <c r="J11" s="30">
        <f>SUM(J8:J10)</f>
        <v>6.0931551190450826</v>
      </c>
      <c r="M11" s="15"/>
    </row>
    <row r="12" spans="1:16" x14ac:dyDescent="0.4">
      <c r="D12" s="17"/>
      <c r="E12" s="17"/>
      <c r="F12" s="17"/>
      <c r="G12" s="17"/>
      <c r="H12" s="17"/>
      <c r="I12" s="17"/>
      <c r="J12" s="17"/>
    </row>
    <row r="13" spans="1:16" ht="18.75" x14ac:dyDescent="0.4">
      <c r="D13" s="17"/>
      <c r="E13" s="17"/>
      <c r="F13" s="27"/>
      <c r="G13" s="17"/>
      <c r="H13" s="17"/>
      <c r="I13" s="17"/>
      <c r="J13" s="17"/>
    </row>
    <row r="14" spans="1:16" ht="18.75" x14ac:dyDescent="0.4">
      <c r="F14" s="27"/>
    </row>
    <row r="15" spans="1:16" ht="18.75" x14ac:dyDescent="0.4">
      <c r="F15" s="27"/>
    </row>
    <row r="16" spans="1:16" x14ac:dyDescent="0.4">
      <c r="F16" s="15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"/>
  <sheetViews>
    <sheetView rightToLeft="1" view="pageBreakPreview" zoomScale="160" zoomScaleNormal="145" zoomScaleSheetLayoutView="160" workbookViewId="0">
      <selection activeCell="D7" sqref="D7:F9"/>
    </sheetView>
  </sheetViews>
  <sheetFormatPr defaultColWidth="9" defaultRowHeight="15.75" x14ac:dyDescent="0.4"/>
  <cols>
    <col min="1" max="1" width="5.42578125" style="2" bestFit="1" customWidth="1"/>
    <col min="2" max="2" width="41.5703125" style="2" customWidth="1"/>
    <col min="3" max="3" width="1.28515625" style="2" customWidth="1"/>
    <col min="4" max="4" width="13" style="2" bestFit="1" customWidth="1"/>
    <col min="5" max="5" width="1.28515625" style="2" customWidth="1"/>
    <col min="6" max="6" width="14.7109375" style="2" bestFit="1" customWidth="1"/>
    <col min="7" max="7" width="0.28515625" style="2" customWidth="1"/>
    <col min="8" max="16384" width="9" style="2"/>
  </cols>
  <sheetData>
    <row r="1" spans="1:6" ht="25.5" x14ac:dyDescent="0.4">
      <c r="A1" s="1" t="s">
        <v>0</v>
      </c>
      <c r="B1" s="1"/>
      <c r="C1" s="1"/>
      <c r="D1" s="1"/>
      <c r="E1" s="1"/>
      <c r="F1" s="1"/>
    </row>
    <row r="2" spans="1:6" ht="25.5" x14ac:dyDescent="0.4">
      <c r="A2" s="1" t="s">
        <v>34</v>
      </c>
      <c r="B2" s="1"/>
      <c r="C2" s="1"/>
      <c r="D2" s="1"/>
      <c r="E2" s="1"/>
      <c r="F2" s="1"/>
    </row>
    <row r="3" spans="1:6" ht="25.5" x14ac:dyDescent="0.4">
      <c r="A3" s="1" t="s">
        <v>2</v>
      </c>
      <c r="B3" s="1"/>
      <c r="C3" s="1"/>
      <c r="D3" s="1"/>
      <c r="E3" s="1"/>
      <c r="F3" s="1"/>
    </row>
    <row r="5" spans="1:6" ht="24" x14ac:dyDescent="0.4">
      <c r="A5" s="4" t="s">
        <v>46</v>
      </c>
      <c r="B5" s="4"/>
      <c r="C5" s="4"/>
      <c r="D5" s="4"/>
      <c r="E5" s="4"/>
      <c r="F5" s="4"/>
    </row>
    <row r="6" spans="1:6" ht="21" x14ac:dyDescent="0.4">
      <c r="A6" s="6" t="s">
        <v>46</v>
      </c>
      <c r="B6" s="6"/>
      <c r="D6" s="10" t="s">
        <v>49</v>
      </c>
      <c r="F6" s="10" t="s">
        <v>9</v>
      </c>
    </row>
    <row r="7" spans="1:6" ht="18.75" x14ac:dyDescent="0.4">
      <c r="A7" s="22" t="s">
        <v>46</v>
      </c>
      <c r="B7" s="22"/>
      <c r="D7" s="19">
        <v>0</v>
      </c>
      <c r="E7" s="17"/>
      <c r="F7" s="19">
        <v>74</v>
      </c>
    </row>
    <row r="8" spans="1:6" ht="18.75" x14ac:dyDescent="0.4">
      <c r="A8" s="24" t="s">
        <v>61</v>
      </c>
      <c r="B8" s="24"/>
      <c r="D8" s="28">
        <v>402707177</v>
      </c>
      <c r="E8" s="17"/>
      <c r="F8" s="28">
        <v>9520702630</v>
      </c>
    </row>
    <row r="9" spans="1:6" ht="21.75" thickBot="1" x14ac:dyDescent="0.45">
      <c r="A9" s="25" t="s">
        <v>20</v>
      </c>
      <c r="B9" s="25"/>
      <c r="D9" s="29">
        <v>402707177</v>
      </c>
      <c r="E9" s="17"/>
      <c r="F9" s="29">
        <v>9520702704</v>
      </c>
    </row>
    <row r="10" spans="1:6" ht="16.5" thickTop="1" x14ac:dyDescent="0.4"/>
  </sheetData>
  <mergeCells count="8">
    <mergeCell ref="A7:B7"/>
    <mergeCell ref="A8:B8"/>
    <mergeCell ref="A9:B9"/>
    <mergeCell ref="A5:F5"/>
    <mergeCell ref="A1:F1"/>
    <mergeCell ref="A2:F2"/>
    <mergeCell ref="A3:F3"/>
    <mergeCell ref="A6:B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4"/>
  <sheetViews>
    <sheetView rightToLeft="1" view="pageBreakPreview" zoomScale="130" zoomScaleNormal="100" zoomScaleSheetLayoutView="130" workbookViewId="0">
      <selection activeCell="C8" sqref="C8:M14"/>
    </sheetView>
  </sheetViews>
  <sheetFormatPr defaultColWidth="9" defaultRowHeight="15.75" x14ac:dyDescent="0.4"/>
  <cols>
    <col min="1" max="1" width="62.42578125" style="2" bestFit="1" customWidth="1"/>
    <col min="2" max="2" width="1.28515625" style="2" customWidth="1"/>
    <col min="3" max="3" width="10.42578125" style="2" bestFit="1" customWidth="1"/>
    <col min="4" max="4" width="1.28515625" style="2" customWidth="1"/>
    <col min="5" max="5" width="7.85546875" style="2" bestFit="1" customWidth="1"/>
    <col min="6" max="6" width="1.28515625" style="2" customWidth="1"/>
    <col min="7" max="7" width="10.42578125" style="2" bestFit="1" customWidth="1"/>
    <col min="8" max="8" width="1.28515625" style="2" customWidth="1"/>
    <col min="9" max="9" width="11.7109375" style="2" bestFit="1" customWidth="1"/>
    <col min="10" max="10" width="1.28515625" style="2" customWidth="1"/>
    <col min="11" max="11" width="7.85546875" style="2" bestFit="1" customWidth="1"/>
    <col min="12" max="12" width="1.28515625" style="2" customWidth="1"/>
    <col min="13" max="13" width="11.7109375" style="2" bestFit="1" customWidth="1"/>
    <col min="14" max="14" width="0.28515625" style="2" customWidth="1"/>
    <col min="15" max="16384" width="9" style="2"/>
  </cols>
  <sheetData>
    <row r="1" spans="1:13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5.5" x14ac:dyDescent="0.4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3" ht="24" x14ac:dyDescent="0.4">
      <c r="A5" s="4" t="s">
        <v>65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1" x14ac:dyDescent="0.4">
      <c r="A6" s="6" t="s">
        <v>37</v>
      </c>
      <c r="C6" s="6" t="s">
        <v>49</v>
      </c>
      <c r="D6" s="6"/>
      <c r="E6" s="6"/>
      <c r="F6" s="6"/>
      <c r="G6" s="6"/>
      <c r="I6" s="6" t="s">
        <v>50</v>
      </c>
      <c r="J6" s="6"/>
      <c r="K6" s="6"/>
      <c r="L6" s="6"/>
      <c r="M6" s="6"/>
    </row>
    <row r="7" spans="1:13" ht="42" x14ac:dyDescent="0.4">
      <c r="A7" s="6"/>
      <c r="C7" s="38" t="s">
        <v>63</v>
      </c>
      <c r="D7" s="9"/>
      <c r="E7" s="38" t="s">
        <v>62</v>
      </c>
      <c r="F7" s="9"/>
      <c r="G7" s="38" t="s">
        <v>64</v>
      </c>
      <c r="I7" s="38" t="s">
        <v>63</v>
      </c>
      <c r="J7" s="9"/>
      <c r="K7" s="38" t="s">
        <v>62</v>
      </c>
      <c r="L7" s="9"/>
      <c r="M7" s="38" t="s">
        <v>64</v>
      </c>
    </row>
    <row r="8" spans="1:13" ht="18.75" x14ac:dyDescent="0.4">
      <c r="A8" s="33" t="s">
        <v>27</v>
      </c>
      <c r="C8" s="19">
        <v>1403843</v>
      </c>
      <c r="D8" s="17"/>
      <c r="E8" s="19">
        <v>0</v>
      </c>
      <c r="F8" s="17"/>
      <c r="G8" s="19">
        <v>1403843</v>
      </c>
      <c r="H8" s="17"/>
      <c r="I8" s="19">
        <v>15853893</v>
      </c>
      <c r="J8" s="17"/>
      <c r="K8" s="19">
        <v>0</v>
      </c>
      <c r="L8" s="17"/>
      <c r="M8" s="19">
        <v>15853893</v>
      </c>
    </row>
    <row r="9" spans="1:13" ht="18.75" x14ac:dyDescent="0.4">
      <c r="A9" s="34" t="s">
        <v>29</v>
      </c>
      <c r="C9" s="27">
        <v>1456</v>
      </c>
      <c r="D9" s="17"/>
      <c r="E9" s="27">
        <v>0</v>
      </c>
      <c r="F9" s="17"/>
      <c r="G9" s="27">
        <v>1456</v>
      </c>
      <c r="H9" s="17"/>
      <c r="I9" s="27">
        <v>4404</v>
      </c>
      <c r="J9" s="17"/>
      <c r="K9" s="27">
        <v>0</v>
      </c>
      <c r="L9" s="17"/>
      <c r="M9" s="27">
        <v>4404</v>
      </c>
    </row>
    <row r="10" spans="1:13" ht="18.75" x14ac:dyDescent="0.4">
      <c r="A10" s="34" t="s">
        <v>30</v>
      </c>
      <c r="C10" s="27">
        <v>94687</v>
      </c>
      <c r="D10" s="17"/>
      <c r="E10" s="27">
        <v>0</v>
      </c>
      <c r="F10" s="17"/>
      <c r="G10" s="27">
        <v>94687</v>
      </c>
      <c r="H10" s="17"/>
      <c r="I10" s="27">
        <v>573719</v>
      </c>
      <c r="J10" s="17"/>
      <c r="K10" s="27">
        <v>0</v>
      </c>
      <c r="L10" s="17"/>
      <c r="M10" s="27">
        <v>573719</v>
      </c>
    </row>
    <row r="11" spans="1:13" ht="18.75" x14ac:dyDescent="0.4">
      <c r="A11" s="34" t="s">
        <v>31</v>
      </c>
      <c r="C11" s="27">
        <v>12129</v>
      </c>
      <c r="D11" s="17"/>
      <c r="E11" s="27">
        <v>0</v>
      </c>
      <c r="F11" s="17"/>
      <c r="G11" s="27">
        <v>12129</v>
      </c>
      <c r="H11" s="17"/>
      <c r="I11" s="27">
        <v>73211</v>
      </c>
      <c r="J11" s="17"/>
      <c r="K11" s="27">
        <v>0</v>
      </c>
      <c r="L11" s="17"/>
      <c r="M11" s="27">
        <v>73211</v>
      </c>
    </row>
    <row r="12" spans="1:13" ht="18.75" x14ac:dyDescent="0.4">
      <c r="A12" s="34" t="s">
        <v>32</v>
      </c>
      <c r="C12" s="27">
        <v>127671</v>
      </c>
      <c r="D12" s="17"/>
      <c r="E12" s="27">
        <v>0</v>
      </c>
      <c r="F12" s="17"/>
      <c r="G12" s="27">
        <v>127671</v>
      </c>
      <c r="H12" s="17"/>
      <c r="I12" s="27">
        <v>790188</v>
      </c>
      <c r="J12" s="17"/>
      <c r="K12" s="27">
        <v>0</v>
      </c>
      <c r="L12" s="17"/>
      <c r="M12" s="27">
        <v>790188</v>
      </c>
    </row>
    <row r="13" spans="1:13" ht="18.75" x14ac:dyDescent="0.4">
      <c r="A13" s="39" t="s">
        <v>33</v>
      </c>
      <c r="C13" s="28">
        <v>79512</v>
      </c>
      <c r="D13" s="17"/>
      <c r="E13" s="28">
        <v>0</v>
      </c>
      <c r="F13" s="17"/>
      <c r="G13" s="28">
        <v>79512</v>
      </c>
      <c r="H13" s="17"/>
      <c r="I13" s="28">
        <v>714594</v>
      </c>
      <c r="J13" s="17"/>
      <c r="K13" s="28">
        <v>0</v>
      </c>
      <c r="L13" s="17"/>
      <c r="M13" s="28">
        <v>714594</v>
      </c>
    </row>
    <row r="14" spans="1:13" ht="21" x14ac:dyDescent="0.4">
      <c r="A14" s="40" t="s">
        <v>20</v>
      </c>
      <c r="C14" s="29">
        <v>1719298</v>
      </c>
      <c r="D14" s="17"/>
      <c r="E14" s="29">
        <v>0</v>
      </c>
      <c r="F14" s="17"/>
      <c r="G14" s="29">
        <v>1719298</v>
      </c>
      <c r="H14" s="17"/>
      <c r="I14" s="29">
        <v>18010009</v>
      </c>
      <c r="J14" s="17"/>
      <c r="K14" s="29">
        <v>0</v>
      </c>
      <c r="L14" s="17"/>
      <c r="M14" s="29">
        <v>18010009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rightToLeft="1" view="pageBreakPreview" topLeftCell="B1" zoomScale="130" zoomScaleNormal="145" zoomScaleSheetLayoutView="130" workbookViewId="0">
      <selection activeCell="D13" sqref="D13"/>
    </sheetView>
  </sheetViews>
  <sheetFormatPr defaultColWidth="9" defaultRowHeight="15.75" x14ac:dyDescent="0.4"/>
  <cols>
    <col min="1" max="1" width="5.42578125" style="2" bestFit="1" customWidth="1"/>
    <col min="2" max="2" width="49.140625" style="2" customWidth="1"/>
    <col min="3" max="3" width="1.28515625" style="2" customWidth="1"/>
    <col min="4" max="4" width="20.5703125" style="2" bestFit="1" customWidth="1"/>
    <col min="5" max="5" width="1.28515625" style="2" customWidth="1"/>
    <col min="6" max="6" width="20.5703125" style="2" bestFit="1" customWidth="1"/>
    <col min="7" max="16384" width="9" style="2"/>
  </cols>
  <sheetData>
    <row r="1" spans="1:6" ht="25.5" x14ac:dyDescent="0.4">
      <c r="A1" s="1" t="s">
        <v>0</v>
      </c>
      <c r="B1" s="1"/>
      <c r="C1" s="1"/>
      <c r="D1" s="1"/>
      <c r="E1" s="1"/>
      <c r="F1" s="1"/>
    </row>
    <row r="2" spans="1:6" ht="25.5" x14ac:dyDescent="0.4">
      <c r="A2" s="1" t="s">
        <v>34</v>
      </c>
      <c r="B2" s="1"/>
      <c r="C2" s="1"/>
      <c r="D2" s="1"/>
      <c r="E2" s="1"/>
      <c r="F2" s="1"/>
    </row>
    <row r="3" spans="1:6" ht="25.5" x14ac:dyDescent="0.4">
      <c r="A3" s="1" t="s">
        <v>2</v>
      </c>
      <c r="B3" s="1"/>
      <c r="C3" s="1"/>
      <c r="D3" s="1"/>
      <c r="E3" s="1"/>
      <c r="F3" s="1"/>
    </row>
    <row r="5" spans="1:6" ht="24" x14ac:dyDescent="0.4">
      <c r="A5" s="3" t="s">
        <v>58</v>
      </c>
      <c r="B5" s="4" t="s">
        <v>59</v>
      </c>
      <c r="C5" s="4"/>
      <c r="D5" s="4"/>
      <c r="E5" s="4"/>
      <c r="F5" s="4"/>
    </row>
    <row r="6" spans="1:6" ht="21" x14ac:dyDescent="0.4">
      <c r="A6" s="6" t="s">
        <v>60</v>
      </c>
      <c r="B6" s="6"/>
      <c r="D6" s="6" t="s">
        <v>49</v>
      </c>
      <c r="E6" s="6"/>
      <c r="F6" s="10" t="s">
        <v>50</v>
      </c>
    </row>
    <row r="7" spans="1:6" ht="18.75" x14ac:dyDescent="0.4">
      <c r="A7" s="22" t="s">
        <v>27</v>
      </c>
      <c r="B7" s="22"/>
      <c r="D7" s="19">
        <v>1403843</v>
      </c>
      <c r="E7" s="17"/>
      <c r="F7" s="19">
        <v>15853893</v>
      </c>
    </row>
    <row r="8" spans="1:6" ht="18.75" x14ac:dyDescent="0.4">
      <c r="A8" s="23" t="s">
        <v>29</v>
      </c>
      <c r="B8" s="23"/>
      <c r="D8" s="27">
        <v>1456</v>
      </c>
      <c r="E8" s="17"/>
      <c r="F8" s="27">
        <v>4404</v>
      </c>
    </row>
    <row r="9" spans="1:6" ht="18.75" x14ac:dyDescent="0.4">
      <c r="A9" s="23" t="s">
        <v>30</v>
      </c>
      <c r="B9" s="23"/>
      <c r="D9" s="27">
        <v>94687</v>
      </c>
      <c r="E9" s="17"/>
      <c r="F9" s="27">
        <v>573719</v>
      </c>
    </row>
    <row r="10" spans="1:6" ht="18.75" x14ac:dyDescent="0.4">
      <c r="A10" s="23" t="s">
        <v>31</v>
      </c>
      <c r="B10" s="23"/>
      <c r="D10" s="27">
        <v>12129</v>
      </c>
      <c r="E10" s="17"/>
      <c r="F10" s="27">
        <v>73211</v>
      </c>
    </row>
    <row r="11" spans="1:6" ht="18.75" x14ac:dyDescent="0.4">
      <c r="A11" s="23" t="s">
        <v>32</v>
      </c>
      <c r="B11" s="23"/>
      <c r="D11" s="27">
        <v>127671</v>
      </c>
      <c r="E11" s="17"/>
      <c r="F11" s="27">
        <v>790188</v>
      </c>
    </row>
    <row r="12" spans="1:6" ht="18.75" x14ac:dyDescent="0.4">
      <c r="A12" s="24" t="s">
        <v>33</v>
      </c>
      <c r="B12" s="24"/>
      <c r="D12" s="28">
        <v>79512</v>
      </c>
      <c r="E12" s="17"/>
      <c r="F12" s="28">
        <v>714594</v>
      </c>
    </row>
    <row r="13" spans="1:6" ht="21.75" thickBot="1" x14ac:dyDescent="0.45">
      <c r="A13" s="25" t="s">
        <v>20</v>
      </c>
      <c r="B13" s="25"/>
      <c r="D13" s="29">
        <v>1719298</v>
      </c>
      <c r="E13" s="17"/>
      <c r="F13" s="29">
        <v>18010009</v>
      </c>
    </row>
    <row r="14" spans="1:6" ht="16.5" thickTop="1" x14ac:dyDescent="0.4"/>
  </sheetData>
  <mergeCells count="13">
    <mergeCell ref="A1:F1"/>
    <mergeCell ref="A2:F2"/>
    <mergeCell ref="A3:F3"/>
    <mergeCell ref="B5:F5"/>
    <mergeCell ref="D6:E6"/>
    <mergeCell ref="A11:B11"/>
    <mergeCell ref="A12:B12"/>
    <mergeCell ref="A13:B13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28"/>
  <sheetViews>
    <sheetView showFormulas="1" rightToLeft="1" zoomScaleNormal="100" zoomScaleSheetLayoutView="85" workbookViewId="0">
      <selection activeCell="D8" sqref="D8"/>
    </sheetView>
  </sheetViews>
  <sheetFormatPr defaultColWidth="9" defaultRowHeight="15.75" x14ac:dyDescent="0.4"/>
  <cols>
    <col min="1" max="1" width="2.85546875" style="2" bestFit="1" customWidth="1"/>
    <col min="2" max="2" width="18.140625" style="2" customWidth="1"/>
    <col min="3" max="3" width="1.28515625" style="2" customWidth="1"/>
    <col min="4" max="4" width="10.140625" style="2" customWidth="1"/>
    <col min="5" max="5" width="1.28515625" style="2" customWidth="1"/>
    <col min="6" max="6" width="8.5703125" style="2" bestFit="1" customWidth="1"/>
    <col min="7" max="7" width="1.28515625" style="2" customWidth="1"/>
    <col min="8" max="8" width="5" style="2" bestFit="1" customWidth="1"/>
    <col min="9" max="9" width="1.28515625" style="2" customWidth="1"/>
    <col min="10" max="10" width="8.5703125" style="2" bestFit="1" customWidth="1"/>
    <col min="11" max="11" width="1.28515625" style="2" customWidth="1"/>
    <col min="12" max="12" width="12.42578125" style="2" bestFit="1" customWidth="1"/>
    <col min="13" max="13" width="1.28515625" style="2" customWidth="1"/>
    <col min="14" max="14" width="7.42578125" style="2" bestFit="1" customWidth="1"/>
    <col min="15" max="16" width="1.28515625" style="2" customWidth="1"/>
    <col min="17" max="17" width="9.140625" style="2" bestFit="1" customWidth="1"/>
    <col min="18" max="18" width="1.28515625" style="2" customWidth="1"/>
    <col min="19" max="19" width="10.28515625" style="2" bestFit="1" customWidth="1"/>
    <col min="20" max="20" width="1.28515625" style="2" customWidth="1"/>
    <col min="21" max="21" width="10.28515625" style="2" bestFit="1" customWidth="1"/>
    <col min="22" max="22" width="1.28515625" style="2" customWidth="1"/>
    <col min="23" max="23" width="7.85546875" style="2" bestFit="1" customWidth="1"/>
    <col min="24" max="24" width="0.28515625" style="2" customWidth="1"/>
    <col min="25" max="16384" width="9" style="2"/>
  </cols>
  <sheetData>
    <row r="1" spans="1:28" ht="29.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ht="21.95" customHeight="1" x14ac:dyDescent="0.4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8" ht="21.95" customHeight="1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5" spans="1:28" ht="14.65" customHeight="1" x14ac:dyDescent="0.4">
      <c r="A5" s="3" t="s">
        <v>47</v>
      </c>
      <c r="B5" s="4" t="s">
        <v>48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8" ht="14.65" customHeight="1" x14ac:dyDescent="0.4">
      <c r="D6" s="5" t="s">
        <v>49</v>
      </c>
      <c r="E6" s="5"/>
      <c r="F6" s="5"/>
      <c r="G6" s="5"/>
      <c r="H6" s="5"/>
      <c r="I6" s="5"/>
      <c r="J6" s="5"/>
      <c r="K6" s="5"/>
      <c r="L6" s="5"/>
      <c r="N6" s="5" t="s">
        <v>50</v>
      </c>
      <c r="O6" s="5"/>
      <c r="P6" s="5"/>
      <c r="Q6" s="5"/>
      <c r="R6" s="5"/>
      <c r="S6" s="5"/>
      <c r="T6" s="5"/>
      <c r="U6" s="5"/>
      <c r="V6" s="5"/>
      <c r="W6" s="5"/>
    </row>
    <row r="7" spans="1:28" ht="20.25" customHeight="1" x14ac:dyDescent="0.4">
      <c r="A7" s="5" t="s">
        <v>51</v>
      </c>
      <c r="B7" s="5"/>
      <c r="D7" s="10" t="s">
        <v>52</v>
      </c>
      <c r="F7" s="10" t="s">
        <v>53</v>
      </c>
      <c r="H7" s="10" t="s">
        <v>54</v>
      </c>
      <c r="J7" s="11" t="s">
        <v>24</v>
      </c>
      <c r="K7" s="9"/>
      <c r="L7" s="11" t="s">
        <v>39</v>
      </c>
      <c r="N7" s="10" t="s">
        <v>52</v>
      </c>
      <c r="P7" s="65" t="s">
        <v>53</v>
      </c>
      <c r="Q7" s="65"/>
      <c r="S7" s="10" t="s">
        <v>54</v>
      </c>
      <c r="U7" s="11" t="s">
        <v>24</v>
      </c>
      <c r="V7" s="9"/>
      <c r="W7" s="11" t="s">
        <v>39</v>
      </c>
    </row>
    <row r="8" spans="1:28" ht="21.95" customHeight="1" x14ac:dyDescent="0.45">
      <c r="D8" s="19">
        <v>0</v>
      </c>
      <c r="E8" s="41"/>
      <c r="F8" s="48">
        <v>0</v>
      </c>
      <c r="G8" s="49"/>
      <c r="H8" s="48">
        <v>0</v>
      </c>
      <c r="I8" s="49"/>
      <c r="J8" s="48">
        <v>0</v>
      </c>
      <c r="K8" s="49"/>
      <c r="L8" s="66">
        <v>0</v>
      </c>
      <c r="M8" s="49"/>
      <c r="N8" s="48">
        <v>0</v>
      </c>
      <c r="O8" s="49"/>
      <c r="P8" s="64">
        <v>0</v>
      </c>
      <c r="Q8" s="64"/>
      <c r="R8" s="49"/>
      <c r="S8" s="50">
        <v>67800377060</v>
      </c>
      <c r="T8" s="49"/>
      <c r="U8" s="50">
        <v>67800377060</v>
      </c>
      <c r="V8" s="49"/>
      <c r="W8" s="48">
        <v>0.51</v>
      </c>
      <c r="X8" s="49"/>
      <c r="Y8" s="41"/>
      <c r="Z8" s="41"/>
      <c r="AA8" s="41"/>
      <c r="AB8" s="41"/>
    </row>
    <row r="9" spans="1:28" ht="21.95" customHeight="1" x14ac:dyDescent="0.45">
      <c r="D9" s="44">
        <v>0</v>
      </c>
      <c r="E9" s="41"/>
      <c r="F9" s="54">
        <v>0</v>
      </c>
      <c r="G9" s="49"/>
      <c r="H9" s="51">
        <v>0</v>
      </c>
      <c r="I9" s="49"/>
      <c r="J9" s="51">
        <v>0</v>
      </c>
      <c r="K9" s="49"/>
      <c r="L9" s="51">
        <v>0</v>
      </c>
      <c r="M9" s="49"/>
      <c r="N9" s="51">
        <v>0</v>
      </c>
      <c r="O9" s="49"/>
      <c r="P9" s="45">
        <v>0</v>
      </c>
      <c r="Q9" s="45"/>
      <c r="R9" s="49"/>
      <c r="S9" s="53">
        <v>87041431921</v>
      </c>
      <c r="T9" s="49"/>
      <c r="U9" s="58">
        <v>87041431921</v>
      </c>
      <c r="V9" s="49"/>
      <c r="W9" s="51">
        <v>0.66</v>
      </c>
      <c r="X9" s="49"/>
      <c r="Y9" s="41"/>
      <c r="Z9" s="41"/>
      <c r="AA9" s="41"/>
      <c r="AB9" s="41"/>
    </row>
    <row r="10" spans="1:28" ht="21.95" customHeight="1" x14ac:dyDescent="0.45">
      <c r="D10" s="44">
        <v>0</v>
      </c>
      <c r="E10" s="41"/>
      <c r="F10" s="63">
        <v>2892880298632</v>
      </c>
      <c r="G10" s="49"/>
      <c r="H10" s="51">
        <v>0</v>
      </c>
      <c r="I10" s="49"/>
      <c r="J10" s="54">
        <v>2892880298632</v>
      </c>
      <c r="K10" s="49"/>
      <c r="L10" s="54">
        <v>99.99</v>
      </c>
      <c r="M10" s="49"/>
      <c r="N10" s="51">
        <v>0</v>
      </c>
      <c r="O10" s="49"/>
      <c r="P10" s="52">
        <v>13121889979907</v>
      </c>
      <c r="Q10" s="52"/>
      <c r="R10" s="49"/>
      <c r="S10" s="55">
        <v>0</v>
      </c>
      <c r="T10" s="49"/>
      <c r="U10" s="55">
        <v>13121889979907</v>
      </c>
      <c r="V10" s="49"/>
      <c r="W10" s="54">
        <v>98.76</v>
      </c>
      <c r="X10" s="49"/>
      <c r="Y10" s="41"/>
      <c r="Z10" s="41"/>
      <c r="AA10" s="41"/>
      <c r="AB10" s="41"/>
    </row>
    <row r="11" spans="1:28" ht="21.95" customHeight="1" thickBot="1" x14ac:dyDescent="0.5">
      <c r="A11" s="25" t="s">
        <v>20</v>
      </c>
      <c r="B11" s="25"/>
      <c r="D11" s="47">
        <v>0</v>
      </c>
      <c r="E11" s="41"/>
      <c r="F11" s="56">
        <v>2892880298632</v>
      </c>
      <c r="G11" s="49"/>
      <c r="H11" s="56"/>
      <c r="I11" s="49"/>
      <c r="J11" s="56">
        <v>2892880298632</v>
      </c>
      <c r="K11" s="49"/>
      <c r="L11" s="56">
        <v>99.99</v>
      </c>
      <c r="M11" s="49"/>
      <c r="N11" s="56"/>
      <c r="O11" s="49"/>
      <c r="P11" s="49"/>
      <c r="Q11" s="57">
        <v>13121889979907</v>
      </c>
      <c r="R11" s="49"/>
      <c r="S11" s="57">
        <v>154841808981</v>
      </c>
      <c r="T11" s="49"/>
      <c r="U11" s="57">
        <v>13276731788888</v>
      </c>
      <c r="V11" s="49"/>
      <c r="W11" s="56">
        <v>99.93</v>
      </c>
      <c r="X11" s="49"/>
      <c r="Y11" s="41"/>
      <c r="Z11" s="41"/>
      <c r="AA11" s="41"/>
      <c r="AB11" s="41"/>
    </row>
    <row r="12" spans="1:28" ht="21.95" customHeight="1" thickTop="1" x14ac:dyDescent="0.45">
      <c r="D12" s="41"/>
      <c r="E12" s="41"/>
      <c r="F12" s="14"/>
      <c r="G12" s="41"/>
      <c r="H12" s="41"/>
      <c r="I12" s="41"/>
      <c r="J12" s="41"/>
      <c r="K12" s="41"/>
      <c r="L12" s="41"/>
      <c r="M12" s="41"/>
      <c r="N12" s="41"/>
      <c r="O12" s="41"/>
      <c r="P12" s="42"/>
      <c r="Q12" s="42"/>
      <c r="R12" s="42"/>
      <c r="S12" s="42"/>
      <c r="T12" s="42"/>
      <c r="U12" s="43"/>
      <c r="V12" s="41"/>
      <c r="W12" s="41"/>
      <c r="X12" s="41"/>
      <c r="Y12" s="41"/>
      <c r="Z12" s="41"/>
      <c r="AA12" s="41"/>
      <c r="AB12" s="41"/>
    </row>
    <row r="13" spans="1:28" ht="21.95" customHeight="1" x14ac:dyDescent="0.4"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6"/>
      <c r="T13" s="41"/>
      <c r="U13" s="41"/>
      <c r="V13" s="41"/>
      <c r="W13" s="41"/>
      <c r="X13" s="41"/>
      <c r="Y13" s="41"/>
      <c r="Z13" s="41"/>
      <c r="AA13" s="41"/>
      <c r="AB13" s="41"/>
    </row>
    <row r="14" spans="1:28" ht="21.95" customHeight="1" x14ac:dyDescent="0.4">
      <c r="D14" s="41"/>
      <c r="E14" s="41"/>
      <c r="F14" s="6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59"/>
      <c r="S14" s="59"/>
      <c r="T14" s="59"/>
      <c r="U14" s="59"/>
      <c r="V14" s="59"/>
      <c r="W14" s="59"/>
      <c r="X14" s="59"/>
      <c r="Y14" s="59"/>
      <c r="Z14" s="41"/>
      <c r="AA14" s="41"/>
      <c r="AB14" s="41"/>
    </row>
    <row r="15" spans="1:28" ht="21.95" customHeight="1" x14ac:dyDescent="0.4"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59"/>
      <c r="S15" s="59"/>
      <c r="T15" s="59"/>
      <c r="U15" s="59"/>
      <c r="V15" s="59"/>
      <c r="W15" s="59"/>
      <c r="X15" s="59"/>
      <c r="Y15" s="59"/>
      <c r="Z15" s="41"/>
      <c r="AA15" s="41"/>
      <c r="AB15" s="41"/>
    </row>
    <row r="16" spans="1:28" ht="21.95" customHeight="1" x14ac:dyDescent="0.4"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59"/>
      <c r="S16" s="59"/>
      <c r="T16" s="59"/>
      <c r="U16" s="59"/>
      <c r="V16" s="59"/>
      <c r="W16" s="59"/>
      <c r="X16" s="59"/>
      <c r="Y16" s="59"/>
      <c r="Z16" s="41"/>
      <c r="AA16" s="41"/>
      <c r="AB16" s="41"/>
    </row>
    <row r="17" spans="2:25" ht="21.95" customHeight="1" x14ac:dyDescent="0.4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7"/>
      <c r="S17" s="67"/>
      <c r="T17" s="67"/>
      <c r="U17" s="67"/>
      <c r="V17" s="67"/>
      <c r="W17" s="67"/>
      <c r="X17" s="67"/>
      <c r="Y17" s="67"/>
    </row>
    <row r="18" spans="2:25" ht="21.95" customHeight="1" x14ac:dyDescent="0.4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7"/>
      <c r="S18" s="67"/>
      <c r="T18" s="67"/>
      <c r="U18" s="67"/>
      <c r="V18" s="67"/>
      <c r="W18" s="67"/>
      <c r="X18" s="67"/>
      <c r="Y18" s="67"/>
    </row>
    <row r="19" spans="2:25" ht="21.95" customHeight="1" x14ac:dyDescent="0.4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7"/>
      <c r="S19" s="67"/>
      <c r="T19" s="67"/>
      <c r="U19" s="67"/>
      <c r="V19" s="67"/>
      <c r="W19" s="67"/>
      <c r="X19" s="67"/>
      <c r="Y19" s="67"/>
    </row>
    <row r="20" spans="2:25" ht="21.95" customHeight="1" x14ac:dyDescent="0.4">
      <c r="B20" s="61"/>
      <c r="C20" s="61"/>
      <c r="D20" s="61"/>
      <c r="E20" s="61"/>
      <c r="F20" s="62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7"/>
      <c r="S20" s="67"/>
      <c r="T20" s="67"/>
      <c r="U20" s="67"/>
      <c r="V20" s="67"/>
      <c r="W20" s="67"/>
      <c r="X20" s="67"/>
      <c r="Y20" s="67"/>
    </row>
    <row r="21" spans="2:25" ht="21.95" customHeight="1" x14ac:dyDescent="0.4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7"/>
      <c r="S21" s="67"/>
      <c r="T21" s="67"/>
      <c r="U21" s="67"/>
      <c r="V21" s="67"/>
      <c r="W21" s="67"/>
      <c r="X21" s="67"/>
      <c r="Y21" s="67"/>
    </row>
    <row r="22" spans="2:25" ht="21.95" customHeight="1" x14ac:dyDescent="0.4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7"/>
      <c r="S22" s="67"/>
      <c r="T22" s="67"/>
      <c r="U22" s="67"/>
      <c r="V22" s="67"/>
      <c r="W22" s="67"/>
      <c r="X22" s="67"/>
      <c r="Y22" s="67"/>
    </row>
    <row r="23" spans="2:25" ht="21.95" customHeight="1" x14ac:dyDescent="0.4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7"/>
      <c r="S23" s="67"/>
      <c r="T23" s="67"/>
      <c r="U23" s="67"/>
      <c r="V23" s="67"/>
      <c r="W23" s="67"/>
      <c r="X23" s="67"/>
      <c r="Y23" s="67"/>
    </row>
    <row r="24" spans="2:25" ht="21.95" customHeight="1" x14ac:dyDescent="0.4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2:25" ht="21.95" customHeight="1" x14ac:dyDescent="0.4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2:25" ht="21.95" customHeight="1" x14ac:dyDescent="0.4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2:25" ht="21.95" customHeight="1" x14ac:dyDescent="0.4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8" spans="2:25" ht="21.95" customHeight="1" x14ac:dyDescent="0.4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</row>
  </sheetData>
  <mergeCells count="12">
    <mergeCell ref="A7:B7"/>
    <mergeCell ref="P7:Q7"/>
    <mergeCell ref="P8:Q8"/>
    <mergeCell ref="A1:W1"/>
    <mergeCell ref="A2:W2"/>
    <mergeCell ref="A3:W3"/>
    <mergeCell ref="B5:W5"/>
    <mergeCell ref="D6:L6"/>
    <mergeCell ref="N6:W6"/>
    <mergeCell ref="P9:Q9"/>
    <mergeCell ref="P10:Q10"/>
    <mergeCell ref="A11:B11"/>
  </mergeCells>
  <pageMargins left="0.39" right="0.39" top="0.39" bottom="0.39" header="0" footer="0"/>
  <pageSetup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9"/>
  <sheetViews>
    <sheetView rightToLeft="1" tabSelected="1" view="pageBreakPreview" zoomScale="85" zoomScaleNormal="100" zoomScaleSheetLayoutView="85" workbookViewId="0">
      <selection activeCell="O8" sqref="O8"/>
    </sheetView>
  </sheetViews>
  <sheetFormatPr defaultColWidth="9" defaultRowHeight="15.75" x14ac:dyDescent="0.4"/>
  <cols>
    <col min="1" max="1" width="22.5703125" style="2" bestFit="1" customWidth="1"/>
    <col min="2" max="2" width="1.28515625" style="2" customWidth="1"/>
    <col min="3" max="3" width="10.42578125" style="2" bestFit="1" customWidth="1"/>
    <col min="4" max="4" width="1.28515625" style="2" customWidth="1"/>
    <col min="5" max="5" width="20.140625" style="2" bestFit="1" customWidth="1"/>
    <col min="6" max="6" width="1.28515625" style="2" customWidth="1"/>
    <col min="7" max="7" width="20.140625" style="2" bestFit="1" customWidth="1"/>
    <col min="8" max="8" width="1.28515625" style="2" customWidth="1"/>
    <col min="9" max="9" width="20" style="2" bestFit="1" customWidth="1"/>
    <col min="10" max="10" width="1.28515625" style="2" customWidth="1"/>
    <col min="11" max="11" width="10.42578125" style="2" bestFit="1" customWidth="1"/>
    <col min="12" max="12" width="1.28515625" style="2" customWidth="1"/>
    <col min="13" max="13" width="20.140625" style="2" bestFit="1" customWidth="1"/>
    <col min="14" max="14" width="1.28515625" style="2" customWidth="1"/>
    <col min="15" max="15" width="20.140625" style="2" bestFit="1" customWidth="1"/>
    <col min="16" max="16" width="1.28515625" style="2" customWidth="1"/>
    <col min="17" max="17" width="20.140625" style="2" bestFit="1" customWidth="1"/>
    <col min="18" max="18" width="0.28515625" style="2" customWidth="1"/>
    <col min="19" max="16384" width="9" style="2"/>
  </cols>
  <sheetData>
    <row r="1" spans="1:17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 x14ac:dyDescent="0.4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24" x14ac:dyDescent="0.4">
      <c r="A5" s="4" t="s">
        <v>70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1" x14ac:dyDescent="0.4">
      <c r="A6" s="6" t="s">
        <v>37</v>
      </c>
      <c r="C6" s="6" t="s">
        <v>49</v>
      </c>
      <c r="D6" s="6"/>
      <c r="E6" s="6"/>
      <c r="F6" s="6"/>
      <c r="G6" s="6"/>
      <c r="H6" s="6"/>
      <c r="I6" s="6"/>
      <c r="K6" s="6" t="s">
        <v>50</v>
      </c>
      <c r="L6" s="6"/>
      <c r="M6" s="6"/>
      <c r="N6" s="6"/>
      <c r="O6" s="6"/>
      <c r="P6" s="6"/>
      <c r="Q6" s="6"/>
    </row>
    <row r="7" spans="1:17" ht="42" x14ac:dyDescent="0.4">
      <c r="A7" s="6"/>
      <c r="C7" s="38" t="s">
        <v>13</v>
      </c>
      <c r="D7" s="9"/>
      <c r="E7" s="38" t="s">
        <v>15</v>
      </c>
      <c r="F7" s="9"/>
      <c r="G7" s="38" t="s">
        <v>68</v>
      </c>
      <c r="H7" s="9"/>
      <c r="I7" s="38" t="s">
        <v>71</v>
      </c>
      <c r="K7" s="38" t="s">
        <v>13</v>
      </c>
      <c r="L7" s="9"/>
      <c r="M7" s="38" t="s">
        <v>15</v>
      </c>
      <c r="N7" s="9"/>
      <c r="O7" s="38" t="s">
        <v>68</v>
      </c>
      <c r="P7" s="9"/>
      <c r="Q7" s="38" t="s">
        <v>71</v>
      </c>
    </row>
    <row r="8" spans="1:17" ht="18.75" x14ac:dyDescent="0.4">
      <c r="A8" s="33" t="s">
        <v>57</v>
      </c>
      <c r="C8" s="14">
        <v>6812849</v>
      </c>
      <c r="E8" s="14">
        <v>47472860014547</v>
      </c>
      <c r="G8" s="14">
        <v>44579979715915</v>
      </c>
      <c r="I8" s="14">
        <v>2892880298632</v>
      </c>
      <c r="K8" s="14">
        <v>6812849</v>
      </c>
      <c r="M8" s="14">
        <v>47472860014547</v>
      </c>
      <c r="O8" s="14">
        <v>34350970034640</v>
      </c>
      <c r="Q8" s="14">
        <v>13121889979907</v>
      </c>
    </row>
    <row r="9" spans="1:17" x14ac:dyDescent="0.4">
      <c r="Q9" s="1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5"/>
  <sheetViews>
    <sheetView rightToLeft="1" view="pageBreakPreview" zoomScale="115" zoomScaleNormal="115" zoomScaleSheetLayoutView="115" workbookViewId="0">
      <selection activeCell="O18" sqref="O18"/>
    </sheetView>
  </sheetViews>
  <sheetFormatPr defaultColWidth="9" defaultRowHeight="15.75" x14ac:dyDescent="0.4"/>
  <cols>
    <col min="1" max="1" width="31.5703125" style="2" bestFit="1" customWidth="1"/>
    <col min="2" max="2" width="1.28515625" style="2" customWidth="1"/>
    <col min="3" max="3" width="5.7109375" style="2" customWidth="1"/>
    <col min="4" max="4" width="1.28515625" style="2" customWidth="1"/>
    <col min="5" max="5" width="12" style="2" bestFit="1" customWidth="1"/>
    <col min="6" max="6" width="1.28515625" style="2" customWidth="1"/>
    <col min="7" max="7" width="8.5703125" style="2" bestFit="1" customWidth="1"/>
    <col min="8" max="8" width="1.28515625" style="2" customWidth="1"/>
    <col min="9" max="9" width="17.140625" style="2" bestFit="1" customWidth="1"/>
    <col min="10" max="10" width="1.28515625" style="2" customWidth="1"/>
    <col min="11" max="11" width="7.42578125" style="2" bestFit="1" customWidth="1"/>
    <col min="12" max="12" width="1.28515625" style="2" customWidth="1"/>
    <col min="13" max="13" width="17.140625" style="2" bestFit="1" customWidth="1"/>
    <col min="14" max="14" width="1.28515625" style="2" customWidth="1"/>
    <col min="15" max="15" width="17.140625" style="2" bestFit="1" customWidth="1"/>
    <col min="16" max="16" width="1.28515625" style="2" customWidth="1"/>
    <col min="17" max="17" width="17.28515625" style="2" bestFit="1" customWidth="1"/>
    <col min="18" max="18" width="0.28515625" style="2" customWidth="1"/>
    <col min="19" max="16384" width="9" style="2"/>
  </cols>
  <sheetData>
    <row r="1" spans="1:17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 x14ac:dyDescent="0.4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24" x14ac:dyDescent="0.4">
      <c r="A5" s="4" t="s">
        <v>66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1" x14ac:dyDescent="0.4">
      <c r="A6" s="6" t="s">
        <v>37</v>
      </c>
      <c r="C6" s="6" t="s">
        <v>49</v>
      </c>
      <c r="D6" s="6"/>
      <c r="E6" s="6"/>
      <c r="F6" s="6"/>
      <c r="G6" s="6"/>
      <c r="H6" s="6"/>
      <c r="I6" s="6"/>
      <c r="K6" s="6" t="s">
        <v>50</v>
      </c>
      <c r="L6" s="6"/>
      <c r="M6" s="6"/>
      <c r="N6" s="6"/>
      <c r="O6" s="6"/>
      <c r="P6" s="6"/>
      <c r="Q6" s="6"/>
    </row>
    <row r="7" spans="1:17" ht="42" x14ac:dyDescent="0.4">
      <c r="A7" s="6"/>
      <c r="C7" s="38" t="s">
        <v>13</v>
      </c>
      <c r="D7" s="9"/>
      <c r="E7" s="38" t="s">
        <v>67</v>
      </c>
      <c r="F7" s="9"/>
      <c r="G7" s="38" t="s">
        <v>68</v>
      </c>
      <c r="H7" s="9"/>
      <c r="I7" s="38" t="s">
        <v>69</v>
      </c>
      <c r="K7" s="38" t="s">
        <v>13</v>
      </c>
      <c r="L7" s="9"/>
      <c r="M7" s="38" t="s">
        <v>67</v>
      </c>
      <c r="N7" s="9"/>
      <c r="O7" s="38" t="s">
        <v>68</v>
      </c>
      <c r="P7" s="9"/>
      <c r="Q7" s="38" t="s">
        <v>69</v>
      </c>
    </row>
    <row r="8" spans="1:17" ht="18.75" x14ac:dyDescent="0.4">
      <c r="A8" s="33" t="s">
        <v>55</v>
      </c>
      <c r="C8" s="19">
        <v>0</v>
      </c>
      <c r="D8" s="17"/>
      <c r="E8" s="19">
        <v>0</v>
      </c>
      <c r="F8" s="17"/>
      <c r="G8" s="19">
        <v>0</v>
      </c>
      <c r="H8" s="17"/>
      <c r="I8" s="19">
        <v>0</v>
      </c>
      <c r="J8" s="17"/>
      <c r="K8" s="19">
        <v>630</v>
      </c>
      <c r="L8" s="17"/>
      <c r="M8" s="19">
        <v>320743802060</v>
      </c>
      <c r="N8" s="17"/>
      <c r="O8" s="19">
        <v>252943425000</v>
      </c>
      <c r="P8" s="17"/>
      <c r="Q8" s="19">
        <f>M8-O8</f>
        <v>67800377060</v>
      </c>
    </row>
    <row r="9" spans="1:17" ht="18.75" x14ac:dyDescent="0.4">
      <c r="A9" s="39" t="s">
        <v>56</v>
      </c>
      <c r="C9" s="28">
        <v>0</v>
      </c>
      <c r="D9" s="17"/>
      <c r="E9" s="28">
        <v>0</v>
      </c>
      <c r="F9" s="17"/>
      <c r="G9" s="28">
        <v>0</v>
      </c>
      <c r="H9" s="17"/>
      <c r="I9" s="28">
        <v>0</v>
      </c>
      <c r="J9" s="17"/>
      <c r="K9" s="28">
        <v>86900</v>
      </c>
      <c r="L9" s="17"/>
      <c r="M9" s="28">
        <v>435942760327</v>
      </c>
      <c r="N9" s="17"/>
      <c r="O9" s="28">
        <f>348901327500+906</f>
        <v>348901328406</v>
      </c>
      <c r="P9" s="17"/>
      <c r="Q9" s="28">
        <f>M9-O9</f>
        <v>87041431921</v>
      </c>
    </row>
    <row r="10" spans="1:17" ht="21.75" thickBot="1" x14ac:dyDescent="0.45">
      <c r="A10" s="40" t="s">
        <v>20</v>
      </c>
      <c r="C10" s="29">
        <v>0</v>
      </c>
      <c r="D10" s="17"/>
      <c r="E10" s="29">
        <v>0</v>
      </c>
      <c r="F10" s="17"/>
      <c r="G10" s="29">
        <v>0</v>
      </c>
      <c r="H10" s="17"/>
      <c r="I10" s="29">
        <v>0</v>
      </c>
      <c r="J10" s="17"/>
      <c r="K10" s="29">
        <v>87530</v>
      </c>
      <c r="L10" s="17"/>
      <c r="M10" s="29">
        <f>SUM(M8:M9)</f>
        <v>756686562387</v>
      </c>
      <c r="N10" s="17"/>
      <c r="O10" s="29">
        <f>SUM(O8:O9)</f>
        <v>601844753406</v>
      </c>
      <c r="P10" s="17"/>
      <c r="Q10" s="29">
        <f>SUM(Q8:Q9)</f>
        <v>154841808981</v>
      </c>
    </row>
    <row r="11" spans="1:17" ht="19.5" thickTop="1" x14ac:dyDescent="0.4">
      <c r="A11" s="22"/>
      <c r="B11" s="22"/>
      <c r="Q11" s="15"/>
    </row>
    <row r="12" spans="1:17" ht="18.75" x14ac:dyDescent="0.4">
      <c r="A12" s="23"/>
      <c r="B12" s="23"/>
      <c r="Q12" s="15"/>
    </row>
    <row r="13" spans="1:17" ht="18.75" x14ac:dyDescent="0.4">
      <c r="A13" s="68"/>
      <c r="B13" s="68"/>
      <c r="Q13" s="15"/>
    </row>
    <row r="14" spans="1:17" x14ac:dyDescent="0.4">
      <c r="Q14" s="15"/>
    </row>
    <row r="15" spans="1:17" x14ac:dyDescent="0.4">
      <c r="Q15" s="15"/>
    </row>
  </sheetData>
  <mergeCells count="10">
    <mergeCell ref="A11:B11"/>
    <mergeCell ref="A12:B12"/>
    <mergeCell ref="A13:B13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سایر درآمدها</vt:lpstr>
      <vt:lpstr>سود سپرده بانکی</vt:lpstr>
      <vt:lpstr>درآمد سپرده بانکی</vt:lpstr>
      <vt:lpstr>درآمد سرمایه گذاری در سهام</vt:lpstr>
      <vt:lpstr>درآمد ناشی از تغییر قیمت اوراق</vt:lpstr>
      <vt:lpstr>درآمد ناشی از فروش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Ghazaleh Khademian</cp:lastModifiedBy>
  <dcterms:created xsi:type="dcterms:W3CDTF">2025-01-22T08:15:46Z</dcterms:created>
  <dcterms:modified xsi:type="dcterms:W3CDTF">2025-01-27T14:16:10Z</dcterms:modified>
</cp:coreProperties>
</file>