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صندوق سرمایه گذاری مشترک کیمیا زرین کاردان\گزارش افشا پرتفو\1402\"/>
    </mc:Choice>
  </mc:AlternateContent>
  <xr:revisionPtr revIDLastSave="0" documentId="8_{39551965-A233-489D-985B-2AED2BC17D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ناشی از تغییر قیمت اوراق" sheetId="9" r:id="rId4"/>
    <sheet name="درآمد ناشی از فروش" sheetId="10" r:id="rId5"/>
    <sheet name="سرمایه‌گذاری در سهام" sheetId="11" r:id="rId6"/>
    <sheet name="درآمد سپرده بانکی" sheetId="13" r:id="rId7"/>
    <sheet name="سایر درآمدها" sheetId="14" r:id="rId8"/>
    <sheet name="جمع درآمدها" sheetId="1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E10" i="15"/>
  <c r="G10" i="15"/>
  <c r="E22" i="13"/>
  <c r="G22" i="13"/>
  <c r="E21" i="13"/>
  <c r="G21" i="13"/>
  <c r="K11" i="11"/>
  <c r="U11" i="11"/>
  <c r="S11" i="11"/>
  <c r="Q11" i="11"/>
  <c r="O11" i="11"/>
  <c r="M11" i="11"/>
  <c r="I11" i="11"/>
  <c r="G11" i="11"/>
  <c r="E11" i="11"/>
  <c r="C11" i="10"/>
  <c r="E11" i="10"/>
  <c r="G11" i="10"/>
  <c r="I11" i="10"/>
  <c r="K11" i="10"/>
  <c r="M11" i="10"/>
  <c r="O11" i="10"/>
  <c r="Q11" i="10"/>
  <c r="O11" i="9"/>
  <c r="Q11" i="9"/>
  <c r="K11" i="9"/>
  <c r="M11" i="9"/>
  <c r="I11" i="9"/>
  <c r="G11" i="9"/>
  <c r="E11" i="9"/>
  <c r="C11" i="9"/>
  <c r="E21" i="7"/>
  <c r="G21" i="7"/>
  <c r="I21" i="7"/>
  <c r="K21" i="7"/>
  <c r="M21" i="7"/>
  <c r="O21" i="7"/>
  <c r="I15" i="6"/>
  <c r="K15" i="6"/>
  <c r="M15" i="6"/>
  <c r="O15" i="6"/>
  <c r="Q15" i="6"/>
  <c r="Y12" i="1"/>
  <c r="W12" i="1"/>
  <c r="U12" i="1"/>
  <c r="S12" i="1"/>
  <c r="Q12" i="1"/>
  <c r="O12" i="1"/>
  <c r="M12" i="1"/>
  <c r="K12" i="1"/>
  <c r="I12" i="1"/>
  <c r="G12" i="1"/>
  <c r="E12" i="1"/>
  <c r="C12" i="1"/>
</calcChain>
</file>

<file path=xl/sharedStrings.xml><?xml version="1.0" encoding="utf-8"?>
<sst xmlns="http://schemas.openxmlformats.org/spreadsheetml/2006/main" count="308" uniqueCount="82">
  <si>
    <t>صندوق قابل معامله كيميا زرين كاردان</t>
  </si>
  <si>
    <t>صورت وضعیت پورتفوی</t>
  </si>
  <si>
    <t>برای ماه منتهی به 1402/08/30</t>
  </si>
  <si>
    <t>نام شرکت</t>
  </si>
  <si>
    <t>1402/07/30</t>
  </si>
  <si>
    <t>تغییرات طی دوره</t>
  </si>
  <si>
    <t>1402/08/30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</si>
  <si>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</si>
  <si>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</si>
  <si>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</si>
  <si>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</si>
  <si>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</si>
  <si>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</si>
  <si>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</si>
  <si>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</si>
  <si>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تمام سکه طرح جدید0211ملت</t>
  </si>
  <si>
    <t>تمام سکه طرح جدید0312 رفاه</t>
  </si>
  <si>
    <t>گواهي سپرده کالايي شمش طلا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</si>
  <si>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</si>
  <si>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</si>
  <si>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</si>
  <si>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</si>
  <si>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</si>
  <si>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</si>
  <si>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</si>
  <si>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</si>
  <si>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</si>
  <si>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</si>
  <si>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مطهری- مهرداد</t>
  </si>
  <si>
    <t>279928865</t>
  </si>
  <si>
    <t>سپرده کوتاه مدت</t>
  </si>
  <si>
    <t>1401/08/28</t>
  </si>
  <si>
    <t>بانک سامان سی تیر</t>
  </si>
  <si>
    <t>849-40-1627461-1</t>
  </si>
  <si>
    <t>حساب جاری</t>
  </si>
  <si>
    <t>بانک سامان ملاصدرا</t>
  </si>
  <si>
    <t>829-810-1627461-1</t>
  </si>
  <si>
    <t>موسسه اعتباری ملل شیراز جنوبی</t>
  </si>
  <si>
    <t>0515-10-277-000000223</t>
  </si>
  <si>
    <t>بانک پاسارگاد ارمغان</t>
  </si>
  <si>
    <t>279-8100-15168673-1</t>
  </si>
  <si>
    <t>بانک اقتصاد نوین شهران</t>
  </si>
  <si>
    <t>184-812-6667725-1</t>
  </si>
  <si>
    <t>1401/09/12</t>
  </si>
  <si>
    <t>بانک خاورمیانه مهستان</t>
  </si>
  <si>
    <t>1005-10-810-707075025</t>
  </si>
  <si>
    <t>1401/11/04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</si>
  <si>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</si>
  <si>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</si>
  <si>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</si>
  <si>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</si>
  <si>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</si>
  <si>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</si>
  <si>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</si>
  <si>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</si>
  <si>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بانک اقتصاد نوین مرزداران</t>
  </si>
  <si>
    <t/>
  </si>
  <si>
    <t>بهای فروش</t>
  </si>
  <si>
    <t>ارزش دفتری</t>
  </si>
  <si>
    <t>سود و زیان ناشی از تغییر قیمت</t>
  </si>
  <si>
    <t>گواهی سپرده کالایی شمش طلا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</si>
  <si>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</si>
  <si>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</si>
  <si>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</si>
  <si>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</si>
  <si>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</si>
  <si>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</si>
  <si>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</si>
  <si>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</si>
  <si>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205-283-6667725-1</t>
  </si>
  <si>
    <t>205-850-6667725-1</t>
  </si>
  <si>
    <t>205-283-6667725-2</t>
  </si>
  <si>
    <t>0515-60-332-000000265</t>
  </si>
  <si>
    <t>0515-60-332-000000291</t>
  </si>
  <si>
    <t>279-9012-15168673-3</t>
  </si>
  <si>
    <t>279-9012-15168673-2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</si>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</sst>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3" fontId="1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1" fillId="0" borderId="0" xfId="0" applyNumberFormat="1" applyFont="1"/>
    <xf numFmtId="10" fontId="1" fillId="0" borderId="2" xfId="0" applyNumberFormat="1" applyFont="1" applyBorder="1"/>
    <xf numFmtId="3" fontId="1" fillId="0" borderId="2" xfId="0" applyNumberFormat="1" applyFont="1" applyBorder="1"/>
    <xf numFmtId="0" fontId="2" fillId="0" borderId="1" xfId="0" applyFont="1" applyBorder="1" applyAlignment="1">
      <alignment horizontal="center" vertical="center"/>
    </xf>
    <xf numFmtId="0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3"/>
  <sheetViews>
    <sheetView rightToLeft="1" tabSelected="1" view="pageBreakPreview" zoomScaleNormal="100" zoomScaleSheetLayoutView="100" workbookViewId="0">
      <selection activeCell="M14" sqref="M14:M15"/>
    </sheetView>
  </sheetViews>
  <sheetFormatPr defaultRowHeight="18.75" x14ac:dyDescent="0.45"/>
  <cols>
    <col min="1" max="1" width="26" style="1" bestFit="1" customWidth="1"/>
    <col min="2" max="2" width="1" style="1" customWidth="1"/>
    <col min="3" max="3" width="8.285156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7.71093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8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8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25" ht="30" x14ac:dyDescent="0.45">
      <c r="A6" s="5" t="s">
        <v>3</v>
      </c>
      <c r="C6" s="6" t="s">
        <v>4</v>
      </c>
      <c r="D6" s="6" t="s">
        <v>4</v>
      </c>
      <c r="E6" s="6" t="s">
        <v>4</v>
      </c>
      <c r="F6" s="6" t="s">
        <v>4</v>
      </c>
      <c r="G6" s="6" t="s">
        <v>4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6" t="s">
        <v>5</v>
      </c>
      <c r="O6" s="6" t="s">
        <v>5</v>
      </c>
      <c r="Q6" s="6" t="s">
        <v>6</v>
      </c>
      <c r="R6" s="6" t="s">
        <v>6</v>
      </c>
      <c r="S6" s="6" t="s">
        <v>6</v>
      </c>
      <c r="T6" s="6" t="s">
        <v>6</v>
      </c>
      <c r="U6" s="6" t="s">
        <v>6</v>
      </c>
      <c r="V6" s="6" t="s">
        <v>6</v>
      </c>
      <c r="W6" s="6" t="s">
        <v>6</v>
      </c>
      <c r="X6" s="6" t="s">
        <v>6</v>
      </c>
      <c r="Y6" s="6" t="s">
        <v>6</v>
      </c>
    </row>
    <row r="7" spans="1:25" ht="30" x14ac:dyDescent="0.45">
      <c r="A7" s="5" t="s">
        <v>3</v>
      </c>
      <c r="C7" s="5" t="s">
        <v>7</v>
      </c>
      <c r="E7" s="5" t="s">
        <v>8</v>
      </c>
      <c r="G7" s="5" t="s">
        <v>9</v>
      </c>
      <c r="I7" s="6" t="s">
        <v>10</v>
      </c>
      <c r="J7" s="6" t="s">
        <v>10</v>
      </c>
      <c r="K7" s="6" t="s">
        <v>10</v>
      </c>
      <c r="M7" s="6" t="s">
        <v>11</v>
      </c>
      <c r="N7" s="6" t="s">
        <v>11</v>
      </c>
      <c r="O7" s="6" t="s">
        <v>11</v>
      </c>
      <c r="Q7" s="5" t="s">
        <v>7</v>
      </c>
      <c r="S7" s="5" t="s">
        <v>12</v>
      </c>
      <c r="U7" s="5" t="s">
        <v>8</v>
      </c>
      <c r="W7" s="5" t="s">
        <v>9</v>
      </c>
      <c r="Y7" s="5" t="s">
        <v>13</v>
      </c>
    </row>
    <row r="8" spans="1:25" ht="30" x14ac:dyDescent="0.45">
      <c r="A8" s="6" t="s">
        <v>3</v>
      </c>
      <c r="C8" s="6" t="s">
        <v>7</v>
      </c>
      <c r="E8" s="6" t="s">
        <v>8</v>
      </c>
      <c r="G8" s="6" t="s">
        <v>9</v>
      </c>
      <c r="I8" s="6" t="s">
        <v>7</v>
      </c>
      <c r="K8" s="6" t="s">
        <v>8</v>
      </c>
      <c r="M8" s="6" t="s">
        <v>7</v>
      </c>
      <c r="O8" s="6" t="s">
        <v>14</v>
      </c>
      <c r="Q8" s="6" t="s">
        <v>7</v>
      </c>
      <c r="S8" s="6" t="s">
        <v>12</v>
      </c>
      <c r="U8" s="6" t="s">
        <v>8</v>
      </c>
      <c r="W8" s="6" t="s">
        <v>9</v>
      </c>
      <c r="Y8" s="6" t="s">
        <v>13</v>
      </c>
    </row>
    <row r="9" spans="1:25" x14ac:dyDescent="0.45">
      <c r="A9" s="1" t="s">
        <v>15</v>
      </c>
      <c r="C9" s="3">
        <v>76100</v>
      </c>
      <c r="E9" s="3">
        <v>229822000000</v>
      </c>
      <c r="G9" s="3">
        <v>221554210625</v>
      </c>
      <c r="I9" s="3">
        <v>0</v>
      </c>
      <c r="K9" s="3">
        <v>0</v>
      </c>
      <c r="M9" s="3">
        <v>-13100</v>
      </c>
      <c r="O9" s="3">
        <v>38199148753</v>
      </c>
      <c r="Q9" s="3">
        <v>63000</v>
      </c>
      <c r="S9" s="3">
        <v>2880000</v>
      </c>
      <c r="U9" s="3">
        <v>190260000000</v>
      </c>
      <c r="W9" s="3">
        <v>181213200000</v>
      </c>
      <c r="Y9" s="7">
        <v>7.3599999999999999E-2</v>
      </c>
    </row>
    <row r="10" spans="1:25" x14ac:dyDescent="0.45">
      <c r="A10" s="1" t="s">
        <v>16</v>
      </c>
      <c r="C10" s="3">
        <v>106600</v>
      </c>
      <c r="E10" s="3">
        <v>198060850468</v>
      </c>
      <c r="G10" s="3">
        <v>310350150383</v>
      </c>
      <c r="I10" s="3">
        <v>0</v>
      </c>
      <c r="K10" s="3">
        <v>0</v>
      </c>
      <c r="M10" s="3">
        <v>-19700</v>
      </c>
      <c r="O10" s="3">
        <v>57724941318</v>
      </c>
      <c r="Q10" s="3">
        <v>86900</v>
      </c>
      <c r="S10" s="3">
        <v>2882688</v>
      </c>
      <c r="U10" s="3">
        <v>161458610753</v>
      </c>
      <c r="W10" s="3">
        <v>250192455216</v>
      </c>
      <c r="Y10" s="7">
        <v>0.1016</v>
      </c>
    </row>
    <row r="11" spans="1:25" x14ac:dyDescent="0.45">
      <c r="A11" s="1" t="s">
        <v>17</v>
      </c>
      <c r="C11" s="3">
        <v>582888</v>
      </c>
      <c r="E11" s="3">
        <v>1859020381738</v>
      </c>
      <c r="G11" s="3">
        <v>1878209692224</v>
      </c>
      <c r="I11" s="3">
        <v>59072</v>
      </c>
      <c r="K11" s="3">
        <v>194388226932</v>
      </c>
      <c r="M11" s="3">
        <v>-16833</v>
      </c>
      <c r="O11" s="3">
        <v>53952825355</v>
      </c>
      <c r="Q11" s="3">
        <v>625127</v>
      </c>
      <c r="S11" s="3">
        <v>3226550</v>
      </c>
      <c r="U11" s="3">
        <v>1999586776397</v>
      </c>
      <c r="W11" s="3">
        <v>2012162713397.5601</v>
      </c>
      <c r="Y11" s="7">
        <v>0.81730000000000003</v>
      </c>
    </row>
    <row r="12" spans="1:25" ht="19.5" thickBot="1" x14ac:dyDescent="0.5">
      <c r="C12" s="9">
        <f>SUM(C9:C11)</f>
        <v>765588</v>
      </c>
      <c r="E12" s="9">
        <f>SUM(E9:E11)</f>
        <v>2286903232206</v>
      </c>
      <c r="G12" s="9">
        <f>SUM(G9:G11)</f>
        <v>2410114053232</v>
      </c>
      <c r="I12" s="9">
        <f>SUM(I9:I11)</f>
        <v>59072</v>
      </c>
      <c r="K12" s="9">
        <f>SUM(K9:K11)</f>
        <v>194388226932</v>
      </c>
      <c r="M12" s="9">
        <f>SUM(M9:M11)</f>
        <v>-49633</v>
      </c>
      <c r="O12" s="9">
        <f>SUM(O9:O11)</f>
        <v>149876915426</v>
      </c>
      <c r="Q12" s="9">
        <f>SUM(Q9:Q11)</f>
        <v>775027</v>
      </c>
      <c r="S12" s="9">
        <f>SUM(S9:S11)</f>
        <v>8989238</v>
      </c>
      <c r="U12" s="9">
        <f>SUM(U9:U11)</f>
        <v>2351305387150</v>
      </c>
      <c r="W12" s="9">
        <f>SUM(W9:W11)</f>
        <v>2443568368613.5601</v>
      </c>
      <c r="Y12" s="8">
        <f>SUM(Y9:Y11)</f>
        <v>0.99250000000000005</v>
      </c>
    </row>
    <row r="13" spans="1:25" ht="19.5" thickTop="1" x14ac:dyDescent="0.45"/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6"/>
  <sheetViews>
    <sheetView rightToLeft="1" view="pageBreakPreview" zoomScale="115" zoomScaleNormal="100" zoomScaleSheetLayoutView="115" workbookViewId="0">
      <selection activeCell="G20" sqref="G20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2.140625" style="1" bestFit="1" customWidth="1"/>
    <col min="16" max="16" width="1" style="1" customWidth="1"/>
    <col min="17" max="17" width="2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5" t="s">
        <v>20</v>
      </c>
      <c r="C6" s="6" t="s">
        <v>21</v>
      </c>
      <c r="D6" s="6" t="s">
        <v>21</v>
      </c>
      <c r="E6" s="6" t="s">
        <v>21</v>
      </c>
      <c r="F6" s="6" t="s">
        <v>21</v>
      </c>
      <c r="G6" s="6" t="s">
        <v>21</v>
      </c>
      <c r="H6" s="6" t="s">
        <v>21</v>
      </c>
      <c r="I6" s="6" t="s">
        <v>4</v>
      </c>
      <c r="K6" s="6" t="s">
        <v>5</v>
      </c>
      <c r="L6" s="6" t="s">
        <v>5</v>
      </c>
      <c r="M6" s="6" t="s">
        <v>5</v>
      </c>
      <c r="O6" s="6" t="s">
        <v>6</v>
      </c>
      <c r="P6" s="6" t="s">
        <v>6</v>
      </c>
      <c r="Q6" s="6" t="s">
        <v>6</v>
      </c>
    </row>
    <row r="7" spans="1:17" ht="30" x14ac:dyDescent="0.45">
      <c r="A7" s="6" t="s">
        <v>20</v>
      </c>
      <c r="C7" s="6" t="s">
        <v>22</v>
      </c>
      <c r="E7" s="6" t="s">
        <v>23</v>
      </c>
      <c r="G7" s="6" t="s">
        <v>24</v>
      </c>
      <c r="I7" s="6" t="s">
        <v>25</v>
      </c>
      <c r="K7" s="6" t="s">
        <v>26</v>
      </c>
      <c r="M7" s="6" t="s">
        <v>27</v>
      </c>
      <c r="O7" s="6" t="s">
        <v>25</v>
      </c>
      <c r="Q7" s="6" t="s">
        <v>19</v>
      </c>
    </row>
    <row r="8" spans="1:17" x14ac:dyDescent="0.45">
      <c r="A8" s="1" t="s">
        <v>28</v>
      </c>
      <c r="C8" s="11">
        <v>279928865</v>
      </c>
      <c r="E8" s="1" t="s">
        <v>30</v>
      </c>
      <c r="G8" s="1" t="s">
        <v>31</v>
      </c>
      <c r="I8" s="3">
        <v>187692309</v>
      </c>
      <c r="K8" s="3">
        <v>135680243120</v>
      </c>
      <c r="L8" s="3"/>
      <c r="M8" s="3">
        <v>135620000000</v>
      </c>
      <c r="O8" s="3">
        <v>247935429</v>
      </c>
      <c r="Q8" s="7">
        <v>1E-4</v>
      </c>
    </row>
    <row r="9" spans="1:17" x14ac:dyDescent="0.45">
      <c r="A9" s="1" t="s">
        <v>32</v>
      </c>
      <c r="C9" s="1" t="s">
        <v>33</v>
      </c>
      <c r="E9" s="1" t="s">
        <v>34</v>
      </c>
      <c r="G9" s="1" t="s">
        <v>31</v>
      </c>
      <c r="I9" s="3">
        <v>49039044</v>
      </c>
      <c r="K9" s="3">
        <v>0</v>
      </c>
      <c r="L9" s="3"/>
      <c r="M9" s="3">
        <v>0</v>
      </c>
      <c r="O9" s="3">
        <v>49039044</v>
      </c>
      <c r="Q9" s="7">
        <v>0</v>
      </c>
    </row>
    <row r="10" spans="1:17" x14ac:dyDescent="0.45">
      <c r="A10" s="1" t="s">
        <v>35</v>
      </c>
      <c r="C10" s="1" t="s">
        <v>36</v>
      </c>
      <c r="E10" s="1" t="s">
        <v>30</v>
      </c>
      <c r="G10" s="1" t="s">
        <v>31</v>
      </c>
      <c r="I10" s="3">
        <v>167959</v>
      </c>
      <c r="K10" s="3">
        <v>1397</v>
      </c>
      <c r="L10" s="3"/>
      <c r="M10" s="3">
        <v>0</v>
      </c>
      <c r="O10" s="3">
        <v>169356</v>
      </c>
      <c r="Q10" s="7">
        <v>0</v>
      </c>
    </row>
    <row r="11" spans="1:17" x14ac:dyDescent="0.45">
      <c r="A11" s="1" t="s">
        <v>37</v>
      </c>
      <c r="C11" s="1" t="s">
        <v>38</v>
      </c>
      <c r="E11" s="1" t="s">
        <v>30</v>
      </c>
      <c r="G11" s="1" t="s">
        <v>31</v>
      </c>
      <c r="I11" s="3">
        <v>22784354</v>
      </c>
      <c r="K11" s="3">
        <v>93634</v>
      </c>
      <c r="L11" s="3"/>
      <c r="M11" s="3">
        <v>0</v>
      </c>
      <c r="O11" s="3">
        <v>22877988</v>
      </c>
      <c r="Q11" s="7">
        <v>0</v>
      </c>
    </row>
    <row r="12" spans="1:17" x14ac:dyDescent="0.45">
      <c r="A12" s="1" t="s">
        <v>39</v>
      </c>
      <c r="C12" s="1" t="s">
        <v>40</v>
      </c>
      <c r="E12" s="1" t="s">
        <v>30</v>
      </c>
      <c r="G12" s="1" t="s">
        <v>31</v>
      </c>
      <c r="I12" s="3">
        <v>3294769</v>
      </c>
      <c r="K12" s="3">
        <v>13482</v>
      </c>
      <c r="L12" s="3"/>
      <c r="M12" s="3">
        <v>0</v>
      </c>
      <c r="O12" s="3">
        <v>3308251</v>
      </c>
      <c r="Q12" s="7">
        <v>0</v>
      </c>
    </row>
    <row r="13" spans="1:17" x14ac:dyDescent="0.45">
      <c r="A13" s="1" t="s">
        <v>41</v>
      </c>
      <c r="C13" s="1" t="s">
        <v>42</v>
      </c>
      <c r="E13" s="1" t="s">
        <v>30</v>
      </c>
      <c r="G13" s="1" t="s">
        <v>43</v>
      </c>
      <c r="I13" s="3">
        <v>30172465</v>
      </c>
      <c r="K13" s="3">
        <v>123472</v>
      </c>
      <c r="L13" s="3"/>
      <c r="M13" s="3">
        <v>0</v>
      </c>
      <c r="O13" s="3">
        <v>30295937</v>
      </c>
      <c r="Q13" s="7">
        <v>0</v>
      </c>
    </row>
    <row r="14" spans="1:17" x14ac:dyDescent="0.45">
      <c r="A14" s="1" t="s">
        <v>44</v>
      </c>
      <c r="C14" s="1" t="s">
        <v>45</v>
      </c>
      <c r="E14" s="1" t="s">
        <v>30</v>
      </c>
      <c r="G14" s="1" t="s">
        <v>46</v>
      </c>
      <c r="I14" s="3">
        <v>18564825</v>
      </c>
      <c r="K14" s="3">
        <v>76293</v>
      </c>
      <c r="L14" s="3"/>
      <c r="M14" s="3">
        <v>0</v>
      </c>
      <c r="O14" s="3">
        <v>18641118</v>
      </c>
      <c r="Q14" s="7">
        <v>0</v>
      </c>
    </row>
    <row r="15" spans="1:17" ht="19.5" thickBot="1" x14ac:dyDescent="0.5">
      <c r="I15" s="9">
        <f>SUM(I8:I14)</f>
        <v>311715725</v>
      </c>
      <c r="K15" s="9">
        <f>SUM(K8:K14)</f>
        <v>135680551398</v>
      </c>
      <c r="M15" s="9">
        <f>SUM(M8:M14)</f>
        <v>135620000000</v>
      </c>
      <c r="O15" s="9">
        <f>SUM(O8:O14)</f>
        <v>372267123</v>
      </c>
      <c r="Q15" s="8">
        <f>SUM(Q8:Q14)</f>
        <v>1E-4</v>
      </c>
    </row>
    <row r="16" spans="1:17" ht="19.5" thickTop="1" x14ac:dyDescent="0.45"/>
  </sheetData>
  <mergeCells count="16">
    <mergeCell ref="A4:Q4"/>
    <mergeCell ref="A3:Q3"/>
    <mergeCell ref="A2:Q2"/>
    <mergeCell ref="O7"/>
    <mergeCell ref="Q7"/>
    <mergeCell ref="O6:Q6"/>
    <mergeCell ref="I7"/>
    <mergeCell ref="I6"/>
    <mergeCell ref="K7"/>
    <mergeCell ref="M7"/>
    <mergeCell ref="K6:M6"/>
    <mergeCell ref="A6:A7"/>
    <mergeCell ref="C7"/>
    <mergeCell ref="E7"/>
    <mergeCell ref="G7"/>
    <mergeCell ref="C6:H6"/>
  </mergeCells>
  <pageMargins left="0.7" right="0.7" top="0.75" bottom="0.75" header="0.3" footer="0.3"/>
  <pageSetup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22"/>
  <sheetViews>
    <sheetView rightToLeft="1" view="pageBreakPreview" zoomScale="60" zoomScaleNormal="100" workbookViewId="0">
      <selection activeCell="G24" sqref="G24"/>
    </sheetView>
  </sheetViews>
  <sheetFormatPr defaultRowHeight="18.75" x14ac:dyDescent="0.45"/>
  <cols>
    <col min="1" max="1" width="28.5703125" style="1" customWidth="1"/>
    <col min="2" max="2" width="0.5703125" style="1" customWidth="1"/>
    <col min="3" max="3" width="11.5703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9.140625" style="1" customWidth="1"/>
    <col min="18" max="16384" width="9.140625" style="1"/>
  </cols>
  <sheetData>
    <row r="2" spans="1:15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30" x14ac:dyDescent="0.45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6" spans="1:15" ht="30" x14ac:dyDescent="0.45">
      <c r="A6" s="6" t="s">
        <v>48</v>
      </c>
      <c r="B6" s="6"/>
      <c r="C6" s="6" t="s">
        <v>48</v>
      </c>
      <c r="E6" s="6" t="s">
        <v>49</v>
      </c>
      <c r="F6" s="6" t="s">
        <v>49</v>
      </c>
      <c r="G6" s="6" t="s">
        <v>49</v>
      </c>
      <c r="H6" s="6" t="s">
        <v>49</v>
      </c>
      <c r="I6" s="6" t="s">
        <v>49</v>
      </c>
      <c r="K6" s="6" t="s">
        <v>50</v>
      </c>
      <c r="L6" s="6" t="s">
        <v>50</v>
      </c>
      <c r="M6" s="6" t="s">
        <v>50</v>
      </c>
      <c r="N6" s="6" t="s">
        <v>50</v>
      </c>
      <c r="O6" s="6" t="s">
        <v>50</v>
      </c>
    </row>
    <row r="7" spans="1:15" ht="30" x14ac:dyDescent="0.45">
      <c r="A7" s="6" t="s">
        <v>51</v>
      </c>
      <c r="B7" s="4"/>
      <c r="C7" s="6" t="s">
        <v>18</v>
      </c>
      <c r="E7" s="6" t="s">
        <v>52</v>
      </c>
      <c r="G7" s="6" t="s">
        <v>53</v>
      </c>
      <c r="I7" s="6" t="s">
        <v>54</v>
      </c>
      <c r="K7" s="6" t="s">
        <v>52</v>
      </c>
      <c r="M7" s="6" t="s">
        <v>53</v>
      </c>
      <c r="O7" s="6" t="s">
        <v>54</v>
      </c>
    </row>
    <row r="8" spans="1:15" x14ac:dyDescent="0.45">
      <c r="A8" s="1" t="s">
        <v>55</v>
      </c>
      <c r="C8" s="3">
        <v>20</v>
      </c>
      <c r="E8" s="3">
        <v>0</v>
      </c>
      <c r="G8" s="3">
        <v>0</v>
      </c>
      <c r="I8" s="3">
        <v>0</v>
      </c>
      <c r="K8" s="3">
        <v>12566352</v>
      </c>
      <c r="M8" s="3">
        <v>0</v>
      </c>
      <c r="O8" s="3">
        <v>12566352</v>
      </c>
    </row>
    <row r="9" spans="1:15" x14ac:dyDescent="0.45">
      <c r="A9" s="1" t="s">
        <v>55</v>
      </c>
      <c r="C9" s="3">
        <v>0</v>
      </c>
      <c r="E9" s="3">
        <v>0</v>
      </c>
      <c r="G9" s="3">
        <v>0</v>
      </c>
      <c r="I9" s="3">
        <v>0</v>
      </c>
      <c r="K9" s="3">
        <v>503950</v>
      </c>
      <c r="M9" s="3">
        <v>0</v>
      </c>
      <c r="O9" s="3">
        <v>503950</v>
      </c>
    </row>
    <row r="10" spans="1:15" x14ac:dyDescent="0.45">
      <c r="A10" s="1" t="s">
        <v>55</v>
      </c>
      <c r="C10" s="3">
        <v>21</v>
      </c>
      <c r="E10" s="3">
        <v>0</v>
      </c>
      <c r="G10" s="3">
        <v>0</v>
      </c>
      <c r="I10" s="3">
        <v>0</v>
      </c>
      <c r="K10" s="3">
        <v>16964575</v>
      </c>
      <c r="M10" s="3">
        <v>0</v>
      </c>
      <c r="O10" s="3">
        <v>16964575</v>
      </c>
    </row>
    <row r="11" spans="1:15" x14ac:dyDescent="0.45">
      <c r="A11" s="1" t="s">
        <v>28</v>
      </c>
      <c r="C11" s="3">
        <v>0</v>
      </c>
      <c r="E11" s="3">
        <v>173087</v>
      </c>
      <c r="G11" s="3">
        <v>0</v>
      </c>
      <c r="I11" s="3">
        <v>173087</v>
      </c>
      <c r="K11" s="3">
        <v>993784</v>
      </c>
      <c r="M11" s="3">
        <v>0</v>
      </c>
      <c r="O11" s="3">
        <v>993784</v>
      </c>
    </row>
    <row r="12" spans="1:15" x14ac:dyDescent="0.45">
      <c r="A12" s="1" t="s">
        <v>35</v>
      </c>
      <c r="C12" s="3">
        <v>0</v>
      </c>
      <c r="E12" s="3">
        <v>1397</v>
      </c>
      <c r="G12" s="3">
        <v>0</v>
      </c>
      <c r="I12" s="3">
        <v>1397</v>
      </c>
      <c r="K12" s="3">
        <v>2805</v>
      </c>
      <c r="M12" s="3">
        <v>0</v>
      </c>
      <c r="O12" s="3">
        <v>2805</v>
      </c>
    </row>
    <row r="13" spans="1:15" x14ac:dyDescent="0.45">
      <c r="A13" s="1" t="s">
        <v>37</v>
      </c>
      <c r="C13" s="3">
        <v>0</v>
      </c>
      <c r="E13" s="3">
        <v>93634</v>
      </c>
      <c r="G13" s="3">
        <v>0</v>
      </c>
      <c r="I13" s="3">
        <v>93634</v>
      </c>
      <c r="K13" s="3">
        <v>244786</v>
      </c>
      <c r="M13" s="3">
        <v>0</v>
      </c>
      <c r="O13" s="3">
        <v>244786</v>
      </c>
    </row>
    <row r="14" spans="1:15" x14ac:dyDescent="0.45">
      <c r="A14" s="1" t="s">
        <v>37</v>
      </c>
      <c r="C14" s="3">
        <v>23</v>
      </c>
      <c r="E14" s="3">
        <v>0</v>
      </c>
      <c r="G14" s="3">
        <v>0</v>
      </c>
      <c r="I14" s="3">
        <v>0</v>
      </c>
      <c r="K14" s="3">
        <v>162547934</v>
      </c>
      <c r="M14" s="3">
        <v>0</v>
      </c>
      <c r="O14" s="3">
        <v>162547934</v>
      </c>
    </row>
    <row r="15" spans="1:15" x14ac:dyDescent="0.45">
      <c r="A15" s="1" t="s">
        <v>37</v>
      </c>
      <c r="C15" s="3">
        <v>23</v>
      </c>
      <c r="E15" s="3">
        <v>0</v>
      </c>
      <c r="G15" s="3">
        <v>0</v>
      </c>
      <c r="I15" s="3">
        <v>0</v>
      </c>
      <c r="K15" s="3">
        <v>63835708</v>
      </c>
      <c r="M15" s="3">
        <v>9939</v>
      </c>
      <c r="O15" s="3">
        <v>63825769</v>
      </c>
    </row>
    <row r="16" spans="1:15" x14ac:dyDescent="0.45">
      <c r="A16" s="1" t="s">
        <v>39</v>
      </c>
      <c r="C16" s="3">
        <v>0</v>
      </c>
      <c r="E16" s="3">
        <v>13482</v>
      </c>
      <c r="G16" s="3">
        <v>0</v>
      </c>
      <c r="I16" s="3">
        <v>13482</v>
      </c>
      <c r="K16" s="3">
        <v>5280115</v>
      </c>
      <c r="M16" s="3">
        <v>0</v>
      </c>
      <c r="O16" s="3">
        <v>5280115</v>
      </c>
    </row>
    <row r="17" spans="1:15" x14ac:dyDescent="0.45">
      <c r="A17" s="1" t="s">
        <v>39</v>
      </c>
      <c r="C17" s="3">
        <v>23</v>
      </c>
      <c r="E17" s="3">
        <v>0</v>
      </c>
      <c r="G17" s="3">
        <v>0</v>
      </c>
      <c r="I17" s="3">
        <v>0</v>
      </c>
      <c r="K17" s="3">
        <v>191857846</v>
      </c>
      <c r="M17" s="3">
        <v>0</v>
      </c>
      <c r="O17" s="3">
        <v>191857846</v>
      </c>
    </row>
    <row r="18" spans="1:15" x14ac:dyDescent="0.45">
      <c r="A18" s="1" t="s">
        <v>39</v>
      </c>
      <c r="C18" s="3">
        <v>23</v>
      </c>
      <c r="E18" s="3">
        <v>0</v>
      </c>
      <c r="G18" s="3">
        <v>0</v>
      </c>
      <c r="I18" s="3">
        <v>0</v>
      </c>
      <c r="K18" s="3">
        <v>517694843</v>
      </c>
      <c r="M18" s="3">
        <v>0</v>
      </c>
      <c r="O18" s="3">
        <v>517694843</v>
      </c>
    </row>
    <row r="19" spans="1:15" x14ac:dyDescent="0.45">
      <c r="A19" s="1" t="s">
        <v>41</v>
      </c>
      <c r="C19" s="3">
        <v>0</v>
      </c>
      <c r="E19" s="3">
        <v>123472</v>
      </c>
      <c r="G19" s="3">
        <v>0</v>
      </c>
      <c r="I19" s="3">
        <v>123472</v>
      </c>
      <c r="K19" s="3">
        <v>251060</v>
      </c>
      <c r="M19" s="3">
        <v>0</v>
      </c>
      <c r="O19" s="3">
        <v>251060</v>
      </c>
    </row>
    <row r="20" spans="1:15" x14ac:dyDescent="0.45">
      <c r="A20" s="1" t="s">
        <v>44</v>
      </c>
      <c r="C20" s="3">
        <v>0</v>
      </c>
      <c r="E20" s="3">
        <v>76293</v>
      </c>
      <c r="G20" s="3">
        <v>0</v>
      </c>
      <c r="I20" s="3">
        <v>76293</v>
      </c>
      <c r="K20" s="3">
        <v>308740</v>
      </c>
      <c r="M20" s="3">
        <v>0</v>
      </c>
      <c r="O20" s="3">
        <v>308740</v>
      </c>
    </row>
    <row r="21" spans="1:15" ht="19.5" thickBot="1" x14ac:dyDescent="0.5">
      <c r="E21" s="9">
        <f>SUM(E8:E20)</f>
        <v>481365</v>
      </c>
      <c r="G21" s="9">
        <f>SUM(G8:G20)</f>
        <v>0</v>
      </c>
      <c r="I21" s="9">
        <f>SUM(I8:I20)</f>
        <v>481365</v>
      </c>
      <c r="K21" s="9">
        <f>SUM(K8:K20)</f>
        <v>973052498</v>
      </c>
      <c r="M21" s="9">
        <f>SUM(M8:M20)</f>
        <v>9939</v>
      </c>
      <c r="O21" s="9">
        <f>SUM(O8:O20)</f>
        <v>973042559</v>
      </c>
    </row>
    <row r="22" spans="1:15" ht="19.5" thickTop="1" x14ac:dyDescent="0.45"/>
  </sheetData>
  <mergeCells count="14">
    <mergeCell ref="A4:O4"/>
    <mergeCell ref="A3:O3"/>
    <mergeCell ref="A2:O2"/>
    <mergeCell ref="M7"/>
    <mergeCell ref="O7"/>
    <mergeCell ref="K6:O6"/>
    <mergeCell ref="E7"/>
    <mergeCell ref="G7"/>
    <mergeCell ref="I7"/>
    <mergeCell ref="E6:I6"/>
    <mergeCell ref="K7"/>
    <mergeCell ref="A7"/>
    <mergeCell ref="C7"/>
    <mergeCell ref="A6:C6"/>
  </mergeCells>
  <pageMargins left="0.7" right="0.7" top="0.75" bottom="0.75" header="0.3" footer="0.3"/>
  <pageSetup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2"/>
  <sheetViews>
    <sheetView rightToLeft="1" view="pageBreakPreview" zoomScale="115" zoomScaleNormal="100" zoomScaleSheetLayoutView="115" workbookViewId="0">
      <selection activeCell="A2" sqref="A2:Q2"/>
    </sheetView>
  </sheetViews>
  <sheetFormatPr defaultRowHeight="18.75" x14ac:dyDescent="0.45"/>
  <cols>
    <col min="1" max="1" width="26" style="1" bestFit="1" customWidth="1"/>
    <col min="2" max="2" width="1" style="1" customWidth="1"/>
    <col min="3" max="3" width="8.140625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8.140625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5" t="s">
        <v>3</v>
      </c>
      <c r="C6" s="6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6" t="s">
        <v>49</v>
      </c>
      <c r="I6" s="6" t="s">
        <v>49</v>
      </c>
      <c r="K6" s="6" t="s">
        <v>50</v>
      </c>
      <c r="L6" s="6" t="s">
        <v>50</v>
      </c>
      <c r="M6" s="6" t="s">
        <v>50</v>
      </c>
      <c r="N6" s="6" t="s">
        <v>50</v>
      </c>
      <c r="O6" s="6" t="s">
        <v>50</v>
      </c>
      <c r="P6" s="6" t="s">
        <v>50</v>
      </c>
      <c r="Q6" s="6" t="s">
        <v>50</v>
      </c>
    </row>
    <row r="7" spans="1:17" ht="30" x14ac:dyDescent="0.45">
      <c r="A7" s="6" t="s">
        <v>3</v>
      </c>
      <c r="C7" s="6" t="s">
        <v>7</v>
      </c>
      <c r="E7" s="6" t="s">
        <v>57</v>
      </c>
      <c r="G7" s="6" t="s">
        <v>58</v>
      </c>
      <c r="I7" s="6" t="s">
        <v>59</v>
      </c>
      <c r="K7" s="6" t="s">
        <v>7</v>
      </c>
      <c r="M7" s="6" t="s">
        <v>57</v>
      </c>
      <c r="O7" s="6" t="s">
        <v>58</v>
      </c>
      <c r="Q7" s="6" t="s">
        <v>59</v>
      </c>
    </row>
    <row r="8" spans="1:17" x14ac:dyDescent="0.45">
      <c r="A8" s="1" t="s">
        <v>15</v>
      </c>
      <c r="C8" s="3">
        <v>63000</v>
      </c>
      <c r="E8" s="3">
        <v>181213200000</v>
      </c>
      <c r="G8" s="3">
        <v>185965976124</v>
      </c>
      <c r="I8" s="3">
        <v>-4752776124</v>
      </c>
      <c r="K8" s="3">
        <v>63000</v>
      </c>
      <c r="M8" s="3">
        <v>181213200000</v>
      </c>
      <c r="O8" s="3">
        <v>171149524450</v>
      </c>
      <c r="Q8" s="3">
        <v>10063675550</v>
      </c>
    </row>
    <row r="9" spans="1:17" x14ac:dyDescent="0.45">
      <c r="A9" s="1" t="s">
        <v>16</v>
      </c>
      <c r="C9" s="3">
        <v>86900</v>
      </c>
      <c r="E9" s="3">
        <v>250192455216</v>
      </c>
      <c r="G9" s="3">
        <v>256941704572</v>
      </c>
      <c r="I9" s="3">
        <v>-6749249356</v>
      </c>
      <c r="K9" s="3">
        <v>86900</v>
      </c>
      <c r="M9" s="3">
        <v>250192455216</v>
      </c>
      <c r="O9" s="3">
        <v>235715079677</v>
      </c>
      <c r="Q9" s="3">
        <v>14477375539</v>
      </c>
    </row>
    <row r="10" spans="1:17" x14ac:dyDescent="0.45">
      <c r="A10" s="1" t="s">
        <v>60</v>
      </c>
      <c r="C10" s="3">
        <v>625127</v>
      </c>
      <c r="E10" s="3">
        <v>2012162713397</v>
      </c>
      <c r="G10" s="3">
        <v>2020052637342</v>
      </c>
      <c r="I10" s="3">
        <v>-7889923944</v>
      </c>
      <c r="K10" s="3">
        <v>625127</v>
      </c>
      <c r="M10" s="3">
        <v>2012162713397</v>
      </c>
      <c r="O10" s="3">
        <v>1953331209280</v>
      </c>
      <c r="Q10" s="3">
        <v>58831504117</v>
      </c>
    </row>
    <row r="11" spans="1:17" ht="19.5" thickBot="1" x14ac:dyDescent="0.5">
      <c r="C11" s="9">
        <f>SUM(C8:C10)</f>
        <v>775027</v>
      </c>
      <c r="E11" s="9">
        <f>SUM(E8:E10)</f>
        <v>2443568368613</v>
      </c>
      <c r="G11" s="9">
        <f>SUM(G8:G10)</f>
        <v>2462960318038</v>
      </c>
      <c r="I11" s="9">
        <f>SUM(I8:I10)</f>
        <v>-19391949424</v>
      </c>
      <c r="K11" s="9">
        <f>SUM(K8:K10)</f>
        <v>775027</v>
      </c>
      <c r="M11" s="9">
        <f>SUM(M8:M10)</f>
        <v>2443568368613</v>
      </c>
      <c r="O11" s="9">
        <f>SUM(O8:O10)</f>
        <v>2360195813407</v>
      </c>
      <c r="Q11" s="9">
        <f>SUM(Q8:Q10)</f>
        <v>83372555206</v>
      </c>
    </row>
    <row r="12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2"/>
  <sheetViews>
    <sheetView rightToLeft="1" view="pageBreakPreview" zoomScale="115" zoomScaleNormal="100" zoomScaleSheetLayoutView="115" workbookViewId="0">
      <selection activeCell="E12" sqref="E12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8.28515625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5" t="s">
        <v>3</v>
      </c>
      <c r="C6" s="6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6" t="s">
        <v>49</v>
      </c>
      <c r="I6" s="6" t="s">
        <v>49</v>
      </c>
      <c r="K6" s="6" t="s">
        <v>50</v>
      </c>
      <c r="L6" s="6" t="s">
        <v>50</v>
      </c>
      <c r="M6" s="6" t="s">
        <v>50</v>
      </c>
      <c r="N6" s="6" t="s">
        <v>50</v>
      </c>
      <c r="O6" s="6" t="s">
        <v>50</v>
      </c>
      <c r="P6" s="6" t="s">
        <v>50</v>
      </c>
      <c r="Q6" s="6" t="s">
        <v>50</v>
      </c>
    </row>
    <row r="7" spans="1:17" ht="30" x14ac:dyDescent="0.45">
      <c r="A7" s="6" t="s">
        <v>3</v>
      </c>
      <c r="C7" s="6" t="s">
        <v>7</v>
      </c>
      <c r="E7" s="6" t="s">
        <v>57</v>
      </c>
      <c r="G7" s="6" t="s">
        <v>58</v>
      </c>
      <c r="I7" s="6" t="s">
        <v>61</v>
      </c>
      <c r="K7" s="6" t="s">
        <v>7</v>
      </c>
      <c r="M7" s="6" t="s">
        <v>57</v>
      </c>
      <c r="O7" s="6" t="s">
        <v>58</v>
      </c>
      <c r="Q7" s="6" t="s">
        <v>61</v>
      </c>
    </row>
    <row r="8" spans="1:17" x14ac:dyDescent="0.45">
      <c r="A8" s="1" t="s">
        <v>15</v>
      </c>
      <c r="C8" s="3">
        <v>13100</v>
      </c>
      <c r="E8" s="3">
        <v>38199148753</v>
      </c>
      <c r="G8" s="3">
        <v>35588234501</v>
      </c>
      <c r="I8" s="3">
        <v>2610914252</v>
      </c>
      <c r="K8" s="3">
        <v>201000</v>
      </c>
      <c r="M8" s="3">
        <v>562088351954</v>
      </c>
      <c r="O8" s="3">
        <v>546032875550</v>
      </c>
      <c r="Q8" s="3">
        <v>16055476404</v>
      </c>
    </row>
    <row r="9" spans="1:17" x14ac:dyDescent="0.45">
      <c r="A9" s="1" t="s">
        <v>16</v>
      </c>
      <c r="C9" s="3">
        <v>19700</v>
      </c>
      <c r="E9" s="3">
        <v>57724941318</v>
      </c>
      <c r="G9" s="3">
        <v>53408445811</v>
      </c>
      <c r="I9" s="3">
        <v>4316495507</v>
      </c>
      <c r="K9" s="3">
        <v>300400</v>
      </c>
      <c r="M9" s="3">
        <v>843053981605</v>
      </c>
      <c r="O9" s="3">
        <v>814812165426</v>
      </c>
      <c r="Q9" s="3">
        <v>28241816179</v>
      </c>
    </row>
    <row r="10" spans="1:17" x14ac:dyDescent="0.45">
      <c r="A10" s="1" t="s">
        <v>60</v>
      </c>
      <c r="C10" s="3">
        <v>16833</v>
      </c>
      <c r="E10" s="3">
        <v>53952825355</v>
      </c>
      <c r="G10" s="3">
        <v>52545330921</v>
      </c>
      <c r="I10" s="3">
        <v>1407494434</v>
      </c>
      <c r="K10" s="3">
        <v>21254</v>
      </c>
      <c r="M10" s="3">
        <v>67496924918</v>
      </c>
      <c r="O10" s="3">
        <v>66245038684</v>
      </c>
      <c r="Q10" s="3">
        <v>1251886234</v>
      </c>
    </row>
    <row r="11" spans="1:17" ht="19.5" thickBot="1" x14ac:dyDescent="0.5">
      <c r="C11" s="9">
        <f>SUM(C8:C10)</f>
        <v>49633</v>
      </c>
      <c r="E11" s="9">
        <f>SUM(E8:E10)</f>
        <v>149876915426</v>
      </c>
      <c r="G11" s="9">
        <f>SUM(G8:G10)</f>
        <v>141542011233</v>
      </c>
      <c r="I11" s="9">
        <f>SUM(I8:I10)</f>
        <v>8334904193</v>
      </c>
      <c r="K11" s="9">
        <f>SUM(K8:K10)</f>
        <v>522654</v>
      </c>
      <c r="M11" s="9">
        <f>SUM(M8:M10)</f>
        <v>1472639258477</v>
      </c>
      <c r="O11" s="9">
        <f>SUM(O8:O10)</f>
        <v>1427090079660</v>
      </c>
      <c r="Q11" s="9">
        <f>SUM(Q8:Q10)</f>
        <v>45549178817</v>
      </c>
    </row>
    <row r="12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"/>
  <sheetViews>
    <sheetView rightToLeft="1" view="pageBreakPreview" zoomScaleNormal="100" zoomScaleSheetLayoutView="100" workbookViewId="0">
      <selection activeCell="A40" sqref="A40"/>
    </sheetView>
  </sheetViews>
  <sheetFormatPr defaultRowHeight="18.75" x14ac:dyDescent="0.45"/>
  <cols>
    <col min="1" max="1" width="26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0" x14ac:dyDescent="0.45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ht="30" x14ac:dyDescent="0.45">
      <c r="A6" s="5" t="s">
        <v>3</v>
      </c>
      <c r="C6" s="6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6" t="s">
        <v>49</v>
      </c>
      <c r="I6" s="6" t="s">
        <v>49</v>
      </c>
      <c r="J6" s="6" t="s">
        <v>49</v>
      </c>
      <c r="K6" s="6" t="s">
        <v>49</v>
      </c>
      <c r="M6" s="6" t="s">
        <v>50</v>
      </c>
      <c r="N6" s="6" t="s">
        <v>50</v>
      </c>
      <c r="O6" s="6" t="s">
        <v>50</v>
      </c>
      <c r="P6" s="6" t="s">
        <v>50</v>
      </c>
      <c r="Q6" s="6" t="s">
        <v>50</v>
      </c>
      <c r="R6" s="6" t="s">
        <v>50</v>
      </c>
      <c r="S6" s="6" t="s">
        <v>50</v>
      </c>
      <c r="T6" s="6" t="s">
        <v>50</v>
      </c>
      <c r="U6" s="6" t="s">
        <v>50</v>
      </c>
    </row>
    <row r="7" spans="1:21" ht="30" x14ac:dyDescent="0.45">
      <c r="A7" s="6" t="s">
        <v>3</v>
      </c>
      <c r="C7" s="6" t="s">
        <v>62</v>
      </c>
      <c r="E7" s="6" t="s">
        <v>63</v>
      </c>
      <c r="G7" s="6" t="s">
        <v>64</v>
      </c>
      <c r="I7" s="6" t="s">
        <v>25</v>
      </c>
      <c r="K7" s="6" t="s">
        <v>65</v>
      </c>
      <c r="M7" s="6" t="s">
        <v>62</v>
      </c>
      <c r="O7" s="6" t="s">
        <v>63</v>
      </c>
      <c r="Q7" s="6" t="s">
        <v>64</v>
      </c>
      <c r="S7" s="6" t="s">
        <v>25</v>
      </c>
      <c r="U7" s="6" t="s">
        <v>65</v>
      </c>
    </row>
    <row r="8" spans="1:21" x14ac:dyDescent="0.45">
      <c r="A8" s="1" t="s">
        <v>15</v>
      </c>
      <c r="C8" s="3">
        <v>0</v>
      </c>
      <c r="E8" s="3">
        <v>-4752776124</v>
      </c>
      <c r="G8" s="3">
        <v>2610914252</v>
      </c>
      <c r="I8" s="3">
        <v>-2141861872</v>
      </c>
      <c r="K8" s="7">
        <v>0.19819999999999999</v>
      </c>
      <c r="M8" s="3">
        <v>0</v>
      </c>
      <c r="O8" s="3">
        <v>10063675550</v>
      </c>
      <c r="Q8" s="3">
        <v>16055476404</v>
      </c>
      <c r="S8" s="3">
        <v>26119151954</v>
      </c>
      <c r="U8" s="7">
        <v>0.1981</v>
      </c>
    </row>
    <row r="9" spans="1:21" x14ac:dyDescent="0.45">
      <c r="A9" s="1" t="s">
        <v>16</v>
      </c>
      <c r="C9" s="3">
        <v>0</v>
      </c>
      <c r="E9" s="3">
        <v>-6749249356</v>
      </c>
      <c r="G9" s="3">
        <v>4316495507</v>
      </c>
      <c r="I9" s="3">
        <v>-2432753849</v>
      </c>
      <c r="K9" s="7">
        <v>0.22509999999999999</v>
      </c>
      <c r="M9" s="3">
        <v>0</v>
      </c>
      <c r="O9" s="3">
        <v>14477375539</v>
      </c>
      <c r="Q9" s="3">
        <v>28241816179</v>
      </c>
      <c r="S9" s="3">
        <v>42719191718</v>
      </c>
      <c r="U9" s="7">
        <v>0.3241</v>
      </c>
    </row>
    <row r="10" spans="1:21" x14ac:dyDescent="0.45">
      <c r="A10" s="1" t="s">
        <v>60</v>
      </c>
      <c r="C10" s="3">
        <v>0</v>
      </c>
      <c r="E10" s="3">
        <v>-7889923944</v>
      </c>
      <c r="G10" s="3">
        <v>1407494434</v>
      </c>
      <c r="I10" s="3">
        <v>-6482429510</v>
      </c>
      <c r="K10" s="7">
        <v>0.59989999999999999</v>
      </c>
      <c r="M10" s="3">
        <v>0</v>
      </c>
      <c r="O10" s="3">
        <v>58831504117</v>
      </c>
      <c r="Q10" s="3">
        <v>1251886234</v>
      </c>
      <c r="S10" s="3">
        <v>60083390351</v>
      </c>
      <c r="U10" s="7">
        <v>0.45579999999999998</v>
      </c>
    </row>
    <row r="11" spans="1:21" ht="19.5" thickBot="1" x14ac:dyDescent="0.5">
      <c r="E11" s="9">
        <f>SUM(E8:E10)</f>
        <v>-19391949424</v>
      </c>
      <c r="G11" s="9">
        <f>SUM(G8:G10)</f>
        <v>8334904193</v>
      </c>
      <c r="I11" s="9">
        <f>SUM(I8:I10)</f>
        <v>-11057045231</v>
      </c>
      <c r="K11" s="8">
        <f>SUM(K8:K10)</f>
        <v>1.0232000000000001</v>
      </c>
      <c r="M11" s="9">
        <f>SUM(M8:M10)</f>
        <v>0</v>
      </c>
      <c r="O11" s="9">
        <f>SUM(O8:O10)</f>
        <v>83372555206</v>
      </c>
      <c r="Q11" s="9">
        <f>SUM(Q8:Q10)</f>
        <v>45549178817</v>
      </c>
      <c r="S11" s="9">
        <f>SUM(S8:S10)</f>
        <v>128921734023</v>
      </c>
      <c r="U11" s="8">
        <f>SUM(U8:U10)</f>
        <v>0.97799999999999998</v>
      </c>
    </row>
    <row r="12" spans="1:21" ht="19.5" thickTop="1" x14ac:dyDescent="0.45"/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23"/>
  <sheetViews>
    <sheetView rightToLeft="1" view="pageBreakPreview" zoomScale="115" zoomScaleNormal="100" zoomScaleSheetLayoutView="115" workbookViewId="0">
      <selection activeCell="J19" sqref="J18:J19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47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6" t="s">
        <v>66</v>
      </c>
      <c r="B6" s="6" t="s">
        <v>66</v>
      </c>
      <c r="C6" s="6" t="s">
        <v>66</v>
      </c>
      <c r="E6" s="10" t="s">
        <v>49</v>
      </c>
      <c r="G6" s="10" t="s">
        <v>50</v>
      </c>
    </row>
    <row r="7" spans="1:7" ht="30" x14ac:dyDescent="0.45">
      <c r="A7" s="6" t="s">
        <v>67</v>
      </c>
      <c r="C7" s="6" t="s">
        <v>22</v>
      </c>
      <c r="E7" s="6" t="s">
        <v>68</v>
      </c>
      <c r="G7" s="6" t="s">
        <v>68</v>
      </c>
    </row>
    <row r="8" spans="1:7" x14ac:dyDescent="0.45">
      <c r="A8" s="1" t="s">
        <v>55</v>
      </c>
      <c r="C8" s="1" t="s">
        <v>69</v>
      </c>
      <c r="E8" s="3">
        <v>0</v>
      </c>
      <c r="G8" s="3">
        <v>12566352</v>
      </c>
    </row>
    <row r="9" spans="1:7" x14ac:dyDescent="0.45">
      <c r="A9" s="1" t="s">
        <v>55</v>
      </c>
      <c r="C9" s="1" t="s">
        <v>70</v>
      </c>
      <c r="E9" s="3">
        <v>0</v>
      </c>
      <c r="G9" s="3">
        <v>503950</v>
      </c>
    </row>
    <row r="10" spans="1:7" x14ac:dyDescent="0.45">
      <c r="A10" s="1" t="s">
        <v>55</v>
      </c>
      <c r="C10" s="1" t="s">
        <v>71</v>
      </c>
      <c r="E10" s="3">
        <v>0</v>
      </c>
      <c r="G10" s="3">
        <v>16964575</v>
      </c>
    </row>
    <row r="11" spans="1:7" x14ac:dyDescent="0.45">
      <c r="A11" s="1" t="s">
        <v>28</v>
      </c>
      <c r="C11" s="1" t="s">
        <v>29</v>
      </c>
      <c r="E11" s="3">
        <v>173087</v>
      </c>
      <c r="G11" s="3">
        <v>993784</v>
      </c>
    </row>
    <row r="12" spans="1:7" x14ac:dyDescent="0.45">
      <c r="A12" s="1" t="s">
        <v>35</v>
      </c>
      <c r="C12" s="1" t="s">
        <v>36</v>
      </c>
      <c r="E12" s="3">
        <v>1397</v>
      </c>
      <c r="G12" s="3">
        <v>2805</v>
      </c>
    </row>
    <row r="13" spans="1:7" x14ac:dyDescent="0.45">
      <c r="A13" s="1" t="s">
        <v>37</v>
      </c>
      <c r="C13" s="1" t="s">
        <v>38</v>
      </c>
      <c r="E13" s="3">
        <v>93634</v>
      </c>
      <c r="G13" s="3">
        <v>244786</v>
      </c>
    </row>
    <row r="14" spans="1:7" x14ac:dyDescent="0.45">
      <c r="A14" s="1" t="s">
        <v>37</v>
      </c>
      <c r="C14" s="1" t="s">
        <v>72</v>
      </c>
      <c r="E14" s="3">
        <v>0</v>
      </c>
      <c r="G14" s="3">
        <v>162547934</v>
      </c>
    </row>
    <row r="15" spans="1:7" x14ac:dyDescent="0.45">
      <c r="A15" s="1" t="s">
        <v>37</v>
      </c>
      <c r="C15" s="1" t="s">
        <v>73</v>
      </c>
      <c r="E15" s="3">
        <v>0</v>
      </c>
      <c r="G15" s="3">
        <v>63835708</v>
      </c>
    </row>
    <row r="16" spans="1:7" x14ac:dyDescent="0.45">
      <c r="A16" s="1" t="s">
        <v>39</v>
      </c>
      <c r="C16" s="1" t="s">
        <v>40</v>
      </c>
      <c r="E16" s="3">
        <v>13482</v>
      </c>
      <c r="G16" s="3">
        <v>5280115</v>
      </c>
    </row>
    <row r="17" spans="1:7" x14ac:dyDescent="0.45">
      <c r="A17" s="1" t="s">
        <v>39</v>
      </c>
      <c r="C17" s="1" t="s">
        <v>74</v>
      </c>
      <c r="E17" s="3">
        <v>0</v>
      </c>
      <c r="G17" s="3">
        <v>191857846</v>
      </c>
    </row>
    <row r="18" spans="1:7" x14ac:dyDescent="0.45">
      <c r="A18" s="1" t="s">
        <v>39</v>
      </c>
      <c r="C18" s="1" t="s">
        <v>75</v>
      </c>
      <c r="E18" s="3">
        <v>0</v>
      </c>
      <c r="G18" s="3">
        <v>517694843</v>
      </c>
    </row>
    <row r="19" spans="1:7" x14ac:dyDescent="0.45">
      <c r="A19" s="1" t="s">
        <v>41</v>
      </c>
      <c r="C19" s="1" t="s">
        <v>42</v>
      </c>
      <c r="E19" s="3">
        <v>123472</v>
      </c>
      <c r="G19" s="3">
        <v>251060</v>
      </c>
    </row>
    <row r="20" spans="1:7" x14ac:dyDescent="0.45">
      <c r="A20" s="1" t="s">
        <v>44</v>
      </c>
      <c r="C20" s="1" t="s">
        <v>45</v>
      </c>
      <c r="E20" s="3">
        <v>76293</v>
      </c>
      <c r="G20" s="3">
        <v>308740</v>
      </c>
    </row>
    <row r="21" spans="1:7" x14ac:dyDescent="0.45">
      <c r="E21" s="3">
        <f>SUM(E8:E20)</f>
        <v>481365</v>
      </c>
      <c r="G21" s="3">
        <f>SUM(G8:G20)</f>
        <v>973052498</v>
      </c>
    </row>
    <row r="22" spans="1:7" ht="19.5" thickBot="1" x14ac:dyDescent="0.5">
      <c r="E22" s="9">
        <f>SUM(E21)</f>
        <v>481365</v>
      </c>
      <c r="G22" s="9">
        <f>SUM(G21)</f>
        <v>973052498</v>
      </c>
    </row>
    <row r="23" spans="1:7" ht="19.5" thickTop="1" x14ac:dyDescent="0.45"/>
  </sheetData>
  <mergeCells count="8">
    <mergeCell ref="A4:G4"/>
    <mergeCell ref="A3:G3"/>
    <mergeCell ref="A2:G2"/>
    <mergeCell ref="G7"/>
    <mergeCell ref="A7"/>
    <mergeCell ref="C7"/>
    <mergeCell ref="A6:C6"/>
    <mergeCell ref="E7"/>
  </mergeCells>
  <pageMargins left="0.7" right="0.7" top="0.75" bottom="0.75" header="0.3" footer="0.3"/>
  <pageSetup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130" zoomScaleNormal="100" zoomScaleSheetLayoutView="130" workbookViewId="0">
      <selection activeCell="A20" sqref="A20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6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" t="s">
        <v>0</v>
      </c>
      <c r="B2" s="2" t="s">
        <v>0</v>
      </c>
      <c r="C2" s="2" t="s">
        <v>0</v>
      </c>
      <c r="D2" s="2" t="s">
        <v>0</v>
      </c>
    </row>
    <row r="3" spans="1:5" ht="30" x14ac:dyDescent="0.45">
      <c r="A3" s="2" t="s">
        <v>47</v>
      </c>
      <c r="B3" s="2" t="s">
        <v>47</v>
      </c>
      <c r="C3" s="2" t="s">
        <v>47</v>
      </c>
      <c r="D3" s="2" t="s">
        <v>47</v>
      </c>
    </row>
    <row r="4" spans="1:5" ht="30" x14ac:dyDescent="0.45">
      <c r="A4" s="2" t="s">
        <v>2</v>
      </c>
      <c r="B4" s="2" t="s">
        <v>2</v>
      </c>
      <c r="C4" s="2" t="s">
        <v>2</v>
      </c>
      <c r="D4" s="2" t="s">
        <v>2</v>
      </c>
    </row>
    <row r="6" spans="1:5" ht="30" x14ac:dyDescent="0.45">
      <c r="A6" s="10" t="s">
        <v>76</v>
      </c>
      <c r="C6" s="6" t="s">
        <v>49</v>
      </c>
      <c r="E6" s="6" t="s">
        <v>6</v>
      </c>
    </row>
    <row r="7" spans="1:5" x14ac:dyDescent="0.45">
      <c r="A7" s="1" t="s">
        <v>76</v>
      </c>
      <c r="C7" s="3">
        <v>0</v>
      </c>
      <c r="E7" s="3">
        <v>0</v>
      </c>
    </row>
    <row r="8" spans="1:5" x14ac:dyDescent="0.45">
      <c r="A8" s="1" t="s">
        <v>77</v>
      </c>
      <c r="C8" s="3">
        <v>0</v>
      </c>
      <c r="E8" s="3">
        <v>7674455</v>
      </c>
    </row>
    <row r="9" spans="1:5" x14ac:dyDescent="0.45">
      <c r="A9" s="1" t="s">
        <v>78</v>
      </c>
      <c r="C9" s="3">
        <v>0</v>
      </c>
      <c r="E9" s="3">
        <v>0</v>
      </c>
    </row>
    <row r="10" spans="1:5" ht="19.5" thickBot="1" x14ac:dyDescent="0.5">
      <c r="A10" s="1" t="s">
        <v>56</v>
      </c>
      <c r="C10" s="9">
        <v>0</v>
      </c>
      <c r="E10" s="9">
        <v>7674455</v>
      </c>
    </row>
    <row r="11" spans="1:5" ht="19.5" thickTop="1" x14ac:dyDescent="0.45"/>
  </sheetData>
  <mergeCells count="5">
    <mergeCell ref="A2:D2"/>
    <mergeCell ref="A3:D3"/>
    <mergeCell ref="A4:D4"/>
    <mergeCell ref="C6"/>
    <mergeCell ref="E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115" zoomScaleNormal="100" zoomScaleSheetLayoutView="115" workbookViewId="0">
      <selection activeCell="G21" sqref="G21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5.855468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47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6" t="s">
        <v>51</v>
      </c>
      <c r="C6" s="6" t="s">
        <v>25</v>
      </c>
      <c r="E6" s="6" t="s">
        <v>65</v>
      </c>
      <c r="G6" s="6" t="s">
        <v>13</v>
      </c>
    </row>
    <row r="7" spans="1:7" x14ac:dyDescent="0.45">
      <c r="A7" s="1" t="s">
        <v>79</v>
      </c>
      <c r="C7" s="3">
        <v>-11057045231</v>
      </c>
      <c r="E7" s="7">
        <v>1.0232000000000001</v>
      </c>
      <c r="G7" s="7">
        <v>-4.4999999999999997E-3</v>
      </c>
    </row>
    <row r="8" spans="1:7" x14ac:dyDescent="0.45">
      <c r="A8" s="1" t="s">
        <v>80</v>
      </c>
      <c r="C8" s="3">
        <v>0</v>
      </c>
      <c r="E8" s="7">
        <v>0</v>
      </c>
      <c r="G8" s="7">
        <v>0</v>
      </c>
    </row>
    <row r="9" spans="1:7" x14ac:dyDescent="0.45">
      <c r="A9" s="1" t="s">
        <v>81</v>
      </c>
      <c r="C9" s="3">
        <v>481365</v>
      </c>
      <c r="E9" s="7">
        <v>0</v>
      </c>
      <c r="G9" s="7">
        <v>0</v>
      </c>
    </row>
    <row r="10" spans="1:7" ht="19.5" thickBot="1" x14ac:dyDescent="0.5">
      <c r="C10" s="9">
        <f>SUM(C7:C9)</f>
        <v>-11056563866</v>
      </c>
      <c r="E10" s="8">
        <f>SUM(E7:E9)</f>
        <v>1.0232000000000001</v>
      </c>
      <c r="G10" s="8">
        <f>SUM(G7:G9)</f>
        <v>-4.4999999999999997E-3</v>
      </c>
    </row>
    <row r="11" spans="1:7" ht="19.5" thickTop="1" x14ac:dyDescent="0.45"/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2023-11-29T09:00:42Z</dcterms:created>
  <dcterms:modified xsi:type="dcterms:W3CDTF">2023-11-29T09:00:42Z</dcterms:modified>
</cp:coreProperties>
</file>