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مشترک کیمیا زرین کاردان\گزارش افشا پرتفو\1402\"/>
    </mc:Choice>
  </mc:AlternateContent>
  <xr:revisionPtr revIDLastSave="0" documentId="13_ncr:1_{9C08882D-B41F-443F-9B1D-7728DBDE25A9}" xr6:coauthVersionLast="47" xr6:coauthVersionMax="47" xr10:uidLastSave="{00000000-0000-0000-0000-000000000000}"/>
  <bookViews>
    <workbookView xWindow="-120" yWindow="-120" windowWidth="24240" windowHeight="13140" tabRatio="969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Print_Area" localSheetId="0">سهام!$A$1:$Y$14</definedName>
  </definedNames>
  <calcPr calcId="191029"/>
</workbook>
</file>

<file path=xl/calcChain.xml><?xml version="1.0" encoding="utf-8"?>
<calcChain xmlns="http://schemas.openxmlformats.org/spreadsheetml/2006/main">
  <c r="W10" i="3" l="1"/>
  <c r="J10" i="8" l="1"/>
  <c r="C26" i="10"/>
  <c r="E26" i="10"/>
  <c r="I26" i="10"/>
  <c r="G26" i="10"/>
  <c r="K26" i="10"/>
  <c r="M26" i="10"/>
  <c r="O26" i="10"/>
  <c r="Q26" i="10"/>
  <c r="G12" i="1"/>
  <c r="G14" i="1" s="1"/>
  <c r="E12" i="1"/>
  <c r="E14" i="1" s="1"/>
  <c r="W12" i="1"/>
  <c r="W14" i="1" s="1"/>
  <c r="U12" i="1"/>
  <c r="C10" i="15"/>
  <c r="E10" i="15"/>
  <c r="G10" i="15"/>
  <c r="E10" i="14"/>
  <c r="C10" i="14"/>
  <c r="E25" i="13"/>
  <c r="G25" i="13"/>
  <c r="Q13" i="12"/>
  <c r="M13" i="12"/>
  <c r="O13" i="12"/>
  <c r="K13" i="12"/>
  <c r="I13" i="12"/>
  <c r="G13" i="12"/>
  <c r="E13" i="12"/>
  <c r="C13" i="12"/>
  <c r="K23" i="11"/>
  <c r="U23" i="11"/>
  <c r="C23" i="11"/>
  <c r="E23" i="11"/>
  <c r="G23" i="11"/>
  <c r="I23" i="11"/>
  <c r="M23" i="11"/>
  <c r="O23" i="11"/>
  <c r="Q23" i="11"/>
  <c r="S23" i="11"/>
  <c r="C12" i="9"/>
  <c r="E12" i="9"/>
  <c r="G12" i="9"/>
  <c r="I12" i="9"/>
  <c r="M12" i="9"/>
  <c r="K12" i="9"/>
  <c r="O12" i="9"/>
  <c r="Q12" i="9"/>
  <c r="E10" i="8"/>
  <c r="F10" i="8"/>
  <c r="H10" i="8"/>
  <c r="E26" i="7"/>
  <c r="G26" i="7"/>
  <c r="I26" i="7"/>
  <c r="K26" i="7"/>
  <c r="M26" i="7"/>
  <c r="O26" i="7"/>
  <c r="S22" i="6"/>
  <c r="Q22" i="6"/>
  <c r="O22" i="6"/>
  <c r="M22" i="6"/>
  <c r="K22" i="6"/>
  <c r="Y14" i="1"/>
  <c r="C14" i="1"/>
  <c r="I14" i="1"/>
  <c r="K14" i="1"/>
  <c r="M14" i="1"/>
  <c r="O14" i="1"/>
  <c r="Q14" i="1"/>
  <c r="S14" i="1"/>
  <c r="U14" i="1"/>
</calcChain>
</file>

<file path=xl/sharedStrings.xml><?xml version="1.0" encoding="utf-8"?>
<sst xmlns="http://schemas.openxmlformats.org/spreadsheetml/2006/main" count="510" uniqueCount="119">
  <si>
    <t>صندوق قابل معامله كيميا زرين كاردان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</si>
  <si>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</si>
  <si>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</si>
  <si>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</si>
  <si>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</si>
  <si>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</si>
  <si>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</si>
  <si>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</si>
  <si>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</si>
  <si>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</si>
  <si>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</si>
  <si>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</si>
  <si>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</si>
  <si>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</si>
  <si>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</si>
  <si>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آوای پارس70%تادیه</t>
  </si>
  <si>
    <t>بیمه اتکایی تهران رواک50%تادیه</t>
  </si>
  <si>
    <t>پالایش نفت تبریز</t>
  </si>
  <si>
    <t>تمام سکه طرح جدید0312 رفاه</t>
  </si>
  <si>
    <t>بیمه اتکایی آوای پارس70% تادیه</t>
  </si>
  <si>
    <t>اطلاعات اوراق بهادار با درآمد ثابت</t>
  </si>
  <si>
    <t>نام اوراق</t>
  </si>
  <si>
    <t>نرخ سود</t>
  </si>
  <si>
    <t>قیمت بازار هر ورقه</t>
  </si>
  <si>
    <t>اجاره دومینو14040208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</si>
  <si>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</si>
  <si>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</si>
  <si>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</si>
  <si>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</si>
  <si>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</si>
  <si>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</si>
  <si>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</si>
  <si>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</si>
  <si>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</si>
  <si>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مرزداران</t>
  </si>
  <si>
    <t>205-850-6667725-1</t>
  </si>
  <si>
    <t>سپرده کوتاه مدت</t>
  </si>
  <si>
    <t>1401/08/28</t>
  </si>
  <si>
    <t>بانک تجارت آفریقا</t>
  </si>
  <si>
    <t>98031693</t>
  </si>
  <si>
    <t>بانک تجارت مطهری- مهرداد</t>
  </si>
  <si>
    <t>279928865</t>
  </si>
  <si>
    <t>بانک سامان سی تیر</t>
  </si>
  <si>
    <t>849-40-1627461-1</t>
  </si>
  <si>
    <t>حساب جاری</t>
  </si>
  <si>
    <t>بانک سامان ملاصدرا</t>
  </si>
  <si>
    <t>829-810-1627461-1</t>
  </si>
  <si>
    <t>بانک صادرات فردوسی</t>
  </si>
  <si>
    <t>0217334621006</t>
  </si>
  <si>
    <t>موسسه اعتباری ملل شیراز جنوبی</t>
  </si>
  <si>
    <t>0515-10-277-000000223</t>
  </si>
  <si>
    <t>0515-60-332-000000265</t>
  </si>
  <si>
    <t>سپرده بلند مدت</t>
  </si>
  <si>
    <t>0515-60-332-000000291</t>
  </si>
  <si>
    <t>بانک پاسارگاد ارمغان</t>
  </si>
  <si>
    <t>279-8100-15168673-1</t>
  </si>
  <si>
    <t>279-9012-15168673-3</t>
  </si>
  <si>
    <t>279-9012-15168673-2</t>
  </si>
  <si>
    <t>بانک اقتصاد نوین شهران</t>
  </si>
  <si>
    <t>184-812-6667725-1</t>
  </si>
  <si>
    <t>1401/09/12</t>
  </si>
  <si>
    <t>بانک خاورمیانه مهستان</t>
  </si>
  <si>
    <t>1005-10-810-707075025</t>
  </si>
  <si>
    <t>1401/11/04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</si>
  <si>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</si>
  <si>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</si>
  <si>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</si>
  <si>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</si>
  <si>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</si>
  <si>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</si>
  <si>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</si>
  <si>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</si>
  <si>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</si>
  <si>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</si>
  <si>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</si>
  <si>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</si>
  <si>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جمع درآمد سود سهام</t>
  </si>
  <si>
    <t>خالص درآمد سود سهام</t>
  </si>
  <si>
    <t>بانک‌اقتصادنوین‌</t>
  </si>
  <si>
    <t>1401/04/29</t>
  </si>
  <si>
    <t>پالایش نفت اصفهان</t>
  </si>
  <si>
    <t>بهای فروش</t>
  </si>
  <si>
    <t>ارزش دفتری</t>
  </si>
  <si>
    <t>سود و زیان ناشی از تغییر قیمت</t>
  </si>
  <si>
    <t>سلف تمام سکه 001 مرکزی</t>
  </si>
  <si>
    <t>سود و زیان ناشی از فروش</t>
  </si>
  <si>
    <t>فولاد مبارکه اصفهان</t>
  </si>
  <si>
    <t>آهن و فولاد غدیر ایرانیان</t>
  </si>
  <si>
    <t>سرمایه گذاری پارس آریان</t>
  </si>
  <si>
    <t>تمام سکه طرح جدید0211ملت</t>
  </si>
  <si>
    <t>م .صنایع و معادن احیاء سپاهان</t>
  </si>
  <si>
    <t>سرمایه‌گذاری‌غدیر(هلدینگ‌</t>
  </si>
  <si>
    <t>کویر تایر</t>
  </si>
  <si>
    <t>اسنادخزانه-م11بودجه99-020906</t>
  </si>
  <si>
    <t>اسنادخزانه-م16بودجه98-010503</t>
  </si>
  <si>
    <t>اسنادخزانه-م18بودجه98-010614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</si>
  <si>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</si>
  <si>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</si>
  <si>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</si>
  <si>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</si>
  <si>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</si>
  <si>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</si>
  <si>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</si>
  <si>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</si>
  <si>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</si>
  <si>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205-283-6667725-1</t>
  </si>
  <si>
    <t>205-283-6667725-2</t>
  </si>
  <si>
    <t>849-810-1627461-1</t>
  </si>
  <si>
    <t>0515-60-332-000000204</t>
  </si>
  <si>
    <t>279-9012-15168673-1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</si>
  <si>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</si>
  <si>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</si>
  <si>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</si>
  <si>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</si>
  <si>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</si>
  <si>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</si>
  <si>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</t>
  </si>
  <si>
    <t xml:space="preserve">                                         </t>
  </si>
  <si>
    <t xml:space="preserve"> منتهی به 1402/02/31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</si>
</sst>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6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14"/>
      <name val="B Nazanin"/>
      <charset val="178"/>
    </font>
    <font>
      <sz val="12"/>
      <color rgb="FFFF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10" fontId="2" fillId="0" borderId="0" xfId="0" applyNumberFormat="1" applyFont="1"/>
    <xf numFmtId="10" fontId="2" fillId="0" borderId="3" xfId="0" applyNumberFormat="1" applyFont="1" applyBorder="1"/>
    <xf numFmtId="164" fontId="2" fillId="0" borderId="0" xfId="0" applyNumberFormat="1" applyFont="1" applyAlignment="1">
      <alignment horizontal="center"/>
    </xf>
    <xf numFmtId="0" fontId="2" fillId="0" borderId="1" xfId="0" applyFont="1" applyBorder="1"/>
    <xf numFmtId="9" fontId="2" fillId="0" borderId="0" xfId="1" applyFont="1"/>
    <xf numFmtId="10" fontId="2" fillId="0" borderId="0" xfId="1" applyNumberFormat="1" applyFont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0" fontId="2" fillId="0" borderId="3" xfId="1" applyNumberFormat="1" applyFont="1" applyBorder="1" applyAlignment="1">
      <alignment horizontal="center"/>
    </xf>
    <xf numFmtId="164" fontId="2" fillId="0" borderId="0" xfId="0" applyNumberFormat="1" applyFont="1"/>
    <xf numFmtId="0" fontId="4" fillId="0" borderId="0" xfId="0" applyFont="1"/>
    <xf numFmtId="164" fontId="4" fillId="0" borderId="0" xfId="0" applyNumberFormat="1" applyFont="1" applyAlignment="1">
      <alignment horizontal="center"/>
    </xf>
    <xf numFmtId="3" fontId="4" fillId="0" borderId="0" xfId="0" applyNumberFormat="1" applyFont="1"/>
    <xf numFmtId="10" fontId="4" fillId="0" borderId="0" xfId="0" applyNumberFormat="1" applyFont="1"/>
    <xf numFmtId="164" fontId="5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1" fontId="2" fillId="0" borderId="0" xfId="0" applyNumberFormat="1" applyFont="1"/>
    <xf numFmtId="4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0"/>
  <sheetViews>
    <sheetView rightToLeft="1" tabSelected="1" view="pageBreakPreview" zoomScale="85" zoomScaleNormal="85" zoomScaleSheetLayoutView="85" workbookViewId="0">
      <selection activeCell="A19" sqref="A19"/>
    </sheetView>
  </sheetViews>
  <sheetFormatPr defaultRowHeight="18.75" x14ac:dyDescent="0.45"/>
  <cols>
    <col min="1" max="1" width="24.7109375" style="1" bestFit="1" customWidth="1"/>
    <col min="2" max="2" width="1" style="1" customWidth="1"/>
    <col min="3" max="3" width="8.8554687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7.71093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9.710937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8.855468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24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30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30" x14ac:dyDescent="0.45">
      <c r="A4" s="18" t="s">
        <v>118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30" x14ac:dyDescent="0.45">
      <c r="A6" s="18" t="s">
        <v>3</v>
      </c>
      <c r="C6" s="21" t="s">
        <v>4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30" x14ac:dyDescent="0.45">
      <c r="A7" s="18" t="s">
        <v>3</v>
      </c>
      <c r="C7" s="18" t="s">
        <v>7</v>
      </c>
      <c r="E7" s="18" t="s">
        <v>8</v>
      </c>
      <c r="G7" s="18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9" t="s">
        <v>13</v>
      </c>
    </row>
    <row r="8" spans="1:25" ht="30" x14ac:dyDescent="0.45">
      <c r="A8" s="18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0" t="s">
        <v>13</v>
      </c>
    </row>
    <row r="9" spans="1:25" x14ac:dyDescent="0.45">
      <c r="A9" s="1" t="s">
        <v>15</v>
      </c>
      <c r="C9" s="6">
        <v>38137</v>
      </c>
      <c r="D9" s="6"/>
      <c r="E9" s="6">
        <v>26720135</v>
      </c>
      <c r="F9" s="6"/>
      <c r="G9" s="6">
        <v>26537059.395</v>
      </c>
      <c r="H9" s="6"/>
      <c r="I9" s="6">
        <v>0</v>
      </c>
      <c r="J9" s="6"/>
      <c r="K9" s="6">
        <v>0</v>
      </c>
      <c r="L9" s="6"/>
      <c r="M9" s="6">
        <v>-38137</v>
      </c>
      <c r="N9" s="6"/>
      <c r="O9" s="6">
        <v>26734037</v>
      </c>
      <c r="P9" s="6"/>
      <c r="Q9" s="6">
        <v>0</v>
      </c>
      <c r="R9" s="6"/>
      <c r="S9" s="6">
        <v>0</v>
      </c>
      <c r="T9" s="6"/>
      <c r="U9" s="6">
        <v>0</v>
      </c>
      <c r="V9" s="6"/>
      <c r="W9" s="6">
        <v>0</v>
      </c>
      <c r="Y9" s="9">
        <v>0</v>
      </c>
    </row>
    <row r="10" spans="1:25" x14ac:dyDescent="0.45">
      <c r="A10" s="1" t="s">
        <v>16</v>
      </c>
      <c r="C10" s="6">
        <v>108053</v>
      </c>
      <c r="D10" s="6"/>
      <c r="E10" s="6">
        <v>54026500</v>
      </c>
      <c r="F10" s="6"/>
      <c r="G10" s="6">
        <v>199675347.36434999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108053</v>
      </c>
      <c r="R10" s="6"/>
      <c r="S10" s="6">
        <v>1610</v>
      </c>
      <c r="T10" s="6"/>
      <c r="U10" s="6">
        <v>54026500</v>
      </c>
      <c r="V10" s="6"/>
      <c r="W10" s="6">
        <v>172930236.28650001</v>
      </c>
      <c r="Y10" s="9">
        <v>1E-4</v>
      </c>
    </row>
    <row r="11" spans="1:25" x14ac:dyDescent="0.45">
      <c r="A11" s="1" t="s">
        <v>17</v>
      </c>
      <c r="C11" s="6">
        <v>300000</v>
      </c>
      <c r="D11" s="6"/>
      <c r="E11" s="6">
        <v>4190409325</v>
      </c>
      <c r="F11" s="6"/>
      <c r="G11" s="6">
        <v>5728710150</v>
      </c>
      <c r="H11" s="6"/>
      <c r="I11" s="6">
        <v>0</v>
      </c>
      <c r="J11" s="6"/>
      <c r="K11" s="6">
        <v>0</v>
      </c>
      <c r="L11" s="6"/>
      <c r="M11" s="6">
        <v>-300000</v>
      </c>
      <c r="N11" s="6"/>
      <c r="O11" s="6">
        <v>5819752834</v>
      </c>
      <c r="P11" s="6"/>
      <c r="Q11" s="6">
        <v>0</v>
      </c>
      <c r="R11" s="6"/>
      <c r="S11" s="6">
        <v>0</v>
      </c>
      <c r="T11" s="6"/>
      <c r="U11" s="6">
        <v>0</v>
      </c>
      <c r="V11" s="6"/>
      <c r="W11" s="6">
        <v>0</v>
      </c>
      <c r="Y11" s="9">
        <v>0</v>
      </c>
    </row>
    <row r="12" spans="1:25" x14ac:dyDescent="0.45">
      <c r="A12" s="1" t="s">
        <v>18</v>
      </c>
      <c r="C12" s="6">
        <v>409300</v>
      </c>
      <c r="D12" s="6"/>
      <c r="E12" s="6">
        <f>753439120204-26</f>
        <v>753439120178</v>
      </c>
      <c r="F12" s="6"/>
      <c r="G12" s="6">
        <f>1286007348912.5-27</f>
        <v>1286007348885.5</v>
      </c>
      <c r="H12" s="6"/>
      <c r="I12" s="6">
        <v>0</v>
      </c>
      <c r="J12" s="6"/>
      <c r="K12" s="6">
        <v>0</v>
      </c>
      <c r="L12" s="6"/>
      <c r="M12" s="6">
        <v>-26900</v>
      </c>
      <c r="N12" s="6"/>
      <c r="O12" s="6">
        <v>91839673164</v>
      </c>
      <c r="P12" s="6"/>
      <c r="Q12" s="6">
        <v>382400</v>
      </c>
      <c r="R12" s="6"/>
      <c r="S12" s="6">
        <v>3173000</v>
      </c>
      <c r="T12" s="6"/>
      <c r="U12" s="6">
        <f>703921621214-26</f>
        <v>703921621188</v>
      </c>
      <c r="V12" s="6"/>
      <c r="W12" s="6">
        <f>1211838506000-26</f>
        <v>1211838505974</v>
      </c>
      <c r="Y12" s="9">
        <v>0.50409999999999999</v>
      </c>
    </row>
    <row r="13" spans="1:25" x14ac:dyDescent="0.45">
      <c r="A13" s="1" t="s">
        <v>19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38137</v>
      </c>
      <c r="J13" s="6"/>
      <c r="K13" s="6">
        <v>26734037</v>
      </c>
      <c r="L13" s="6"/>
      <c r="M13" s="6">
        <v>-38137</v>
      </c>
      <c r="N13" s="6"/>
      <c r="O13" s="6">
        <v>78357035</v>
      </c>
      <c r="P13" s="6"/>
      <c r="Q13" s="6">
        <v>0</v>
      </c>
      <c r="R13" s="6"/>
      <c r="S13" s="6">
        <v>0</v>
      </c>
      <c r="T13" s="6"/>
      <c r="U13" s="6">
        <v>0</v>
      </c>
      <c r="V13" s="6"/>
      <c r="W13" s="6">
        <v>0</v>
      </c>
      <c r="Y13" s="9">
        <v>0</v>
      </c>
    </row>
    <row r="14" spans="1:25" ht="19.5" thickBot="1" x14ac:dyDescent="0.5">
      <c r="C14" s="10">
        <f>SUM(C9:C13)</f>
        <v>855490</v>
      </c>
      <c r="D14" s="6"/>
      <c r="E14" s="10">
        <f>SUM(E9:E13)</f>
        <v>757710276138</v>
      </c>
      <c r="F14" s="6"/>
      <c r="G14" s="10">
        <f>SUM(G9:G13)</f>
        <v>1291962271442.2593</v>
      </c>
      <c r="H14" s="6"/>
      <c r="I14" s="10">
        <f>SUM(I9:I13)</f>
        <v>38137</v>
      </c>
      <c r="J14" s="6"/>
      <c r="K14" s="10">
        <f>SUM(K9:K13)</f>
        <v>26734037</v>
      </c>
      <c r="L14" s="6"/>
      <c r="M14" s="10">
        <f>SUM(M9:M13)</f>
        <v>-403174</v>
      </c>
      <c r="N14" s="6"/>
      <c r="O14" s="10">
        <f>SUM(O9:O13)</f>
        <v>97764517070</v>
      </c>
      <c r="P14" s="6"/>
      <c r="Q14" s="10">
        <f>SUM(Q9:Q13)</f>
        <v>490453</v>
      </c>
      <c r="R14" s="6"/>
      <c r="S14" s="10">
        <f>SUM(S9:S13)</f>
        <v>3174610</v>
      </c>
      <c r="T14" s="6"/>
      <c r="U14" s="10">
        <f>SUM(U9:U13)</f>
        <v>703975647688</v>
      </c>
      <c r="V14" s="6"/>
      <c r="W14" s="10">
        <f>SUM(W9:W13)</f>
        <v>1212011436210.2866</v>
      </c>
      <c r="Y14" s="11">
        <f>SUM(Y9:Y13)</f>
        <v>0.50419999999999998</v>
      </c>
    </row>
    <row r="15" spans="1:25" ht="19.5" thickTop="1" x14ac:dyDescent="0.45">
      <c r="E15" s="12"/>
      <c r="G15" s="2"/>
      <c r="M15" s="12"/>
      <c r="U15" s="2"/>
      <c r="Y15" s="8"/>
    </row>
    <row r="16" spans="1:25" x14ac:dyDescent="0.45">
      <c r="M16" s="6"/>
      <c r="U16" s="12"/>
      <c r="W16" s="12"/>
    </row>
    <row r="17" spans="13:25" x14ac:dyDescent="0.45">
      <c r="M17" s="12"/>
      <c r="W17" s="12"/>
      <c r="Y17" s="8"/>
    </row>
    <row r="18" spans="13:25" x14ac:dyDescent="0.45">
      <c r="W18" s="12"/>
    </row>
    <row r="19" spans="13:25" x14ac:dyDescent="0.45">
      <c r="U19" s="1" t="s">
        <v>117</v>
      </c>
      <c r="W19" s="12"/>
    </row>
    <row r="20" spans="13:25" x14ac:dyDescent="0.45">
      <c r="W20" s="12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26"/>
  <sheetViews>
    <sheetView rightToLeft="1" view="pageBreakPreview" topLeftCell="A3" zoomScale="85" zoomScaleNormal="100" zoomScaleSheetLayoutView="85" workbookViewId="0">
      <selection activeCell="G25" sqref="G25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1" style="1" customWidth="1"/>
    <col min="9" max="16384" width="9.140625" style="1"/>
  </cols>
  <sheetData>
    <row r="2" spans="1:8" ht="30" x14ac:dyDescent="0.45"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</row>
    <row r="3" spans="1:8" ht="30" x14ac:dyDescent="0.45">
      <c r="B3" s="18" t="s">
        <v>64</v>
      </c>
      <c r="C3" s="18" t="s">
        <v>64</v>
      </c>
      <c r="D3" s="18" t="s">
        <v>64</v>
      </c>
      <c r="E3" s="18" t="s">
        <v>64</v>
      </c>
      <c r="F3" s="18" t="s">
        <v>64</v>
      </c>
    </row>
    <row r="4" spans="1:8" ht="30" x14ac:dyDescent="0.45"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</row>
    <row r="6" spans="1:8" ht="30" x14ac:dyDescent="0.45">
      <c r="A6" s="21" t="s">
        <v>102</v>
      </c>
      <c r="B6" s="21" t="s">
        <v>102</v>
      </c>
      <c r="C6" s="21" t="s">
        <v>102</v>
      </c>
      <c r="E6" s="21" t="s">
        <v>66</v>
      </c>
      <c r="F6" s="21" t="s">
        <v>66</v>
      </c>
      <c r="G6" s="21" t="s">
        <v>67</v>
      </c>
      <c r="H6" s="21" t="s">
        <v>67</v>
      </c>
    </row>
    <row r="7" spans="1:8" ht="30" x14ac:dyDescent="0.45">
      <c r="A7" s="21" t="s">
        <v>103</v>
      </c>
      <c r="C7" s="21" t="s">
        <v>28</v>
      </c>
      <c r="E7" s="21" t="s">
        <v>104</v>
      </c>
      <c r="G7" s="21" t="s">
        <v>104</v>
      </c>
    </row>
    <row r="8" spans="1:8" x14ac:dyDescent="0.45">
      <c r="A8" s="1" t="s">
        <v>34</v>
      </c>
      <c r="C8" s="1" t="s">
        <v>105</v>
      </c>
      <c r="E8" s="6">
        <v>0</v>
      </c>
      <c r="F8" s="6"/>
      <c r="G8" s="6">
        <v>1049076624</v>
      </c>
      <c r="H8" s="6"/>
    </row>
    <row r="9" spans="1:8" x14ac:dyDescent="0.45">
      <c r="A9" s="1" t="s">
        <v>34</v>
      </c>
      <c r="C9" s="1" t="s">
        <v>35</v>
      </c>
      <c r="E9" s="6">
        <v>49347</v>
      </c>
      <c r="F9" s="6"/>
      <c r="G9" s="6">
        <v>-1083342</v>
      </c>
      <c r="H9" s="6"/>
    </row>
    <row r="10" spans="1:8" x14ac:dyDescent="0.45">
      <c r="A10" s="1" t="s">
        <v>34</v>
      </c>
      <c r="C10" s="1" t="s">
        <v>106</v>
      </c>
      <c r="E10" s="6">
        <v>0</v>
      </c>
      <c r="F10" s="6"/>
      <c r="G10" s="6">
        <v>1440167208</v>
      </c>
      <c r="H10" s="6"/>
    </row>
    <row r="11" spans="1:8" x14ac:dyDescent="0.45">
      <c r="A11" s="1" t="s">
        <v>38</v>
      </c>
      <c r="C11" s="1" t="s">
        <v>39</v>
      </c>
      <c r="E11" s="6">
        <v>1995146</v>
      </c>
      <c r="F11" s="6"/>
      <c r="G11" s="6">
        <v>33907171</v>
      </c>
      <c r="H11" s="6"/>
    </row>
    <row r="12" spans="1:8" x14ac:dyDescent="0.45">
      <c r="A12" s="1" t="s">
        <v>40</v>
      </c>
      <c r="C12" s="1" t="s">
        <v>41</v>
      </c>
      <c r="E12" s="6">
        <v>54671511</v>
      </c>
      <c r="F12" s="6"/>
      <c r="G12" s="6">
        <v>234958059</v>
      </c>
      <c r="H12" s="6"/>
    </row>
    <row r="13" spans="1:8" x14ac:dyDescent="0.45">
      <c r="A13" s="1" t="s">
        <v>42</v>
      </c>
      <c r="C13" s="1" t="s">
        <v>107</v>
      </c>
      <c r="E13" s="6">
        <v>0</v>
      </c>
      <c r="F13" s="6"/>
      <c r="G13" s="6">
        <v>31014</v>
      </c>
      <c r="H13" s="6"/>
    </row>
    <row r="14" spans="1:8" x14ac:dyDescent="0.45">
      <c r="A14" s="1" t="s">
        <v>45</v>
      </c>
      <c r="C14" s="1" t="s">
        <v>46</v>
      </c>
      <c r="E14" s="6">
        <v>334</v>
      </c>
      <c r="F14" s="6"/>
      <c r="G14" s="6">
        <v>9243</v>
      </c>
      <c r="H14" s="6"/>
    </row>
    <row r="15" spans="1:8" x14ac:dyDescent="0.45">
      <c r="A15" s="1" t="s">
        <v>47</v>
      </c>
      <c r="C15" s="1" t="s">
        <v>48</v>
      </c>
      <c r="E15" s="6">
        <v>4185</v>
      </c>
      <c r="F15" s="6"/>
      <c r="G15" s="6">
        <v>55437</v>
      </c>
      <c r="H15" s="6"/>
    </row>
    <row r="16" spans="1:8" x14ac:dyDescent="0.45">
      <c r="A16" s="1" t="s">
        <v>49</v>
      </c>
      <c r="C16" s="1" t="s">
        <v>50</v>
      </c>
      <c r="E16" s="6">
        <v>4950</v>
      </c>
      <c r="F16" s="6"/>
      <c r="G16" s="6">
        <v>2191267</v>
      </c>
      <c r="H16" s="6"/>
    </row>
    <row r="17" spans="1:8" x14ac:dyDescent="0.45">
      <c r="A17" s="1" t="s">
        <v>49</v>
      </c>
      <c r="C17" s="1" t="s">
        <v>51</v>
      </c>
      <c r="E17" s="6">
        <v>332082168</v>
      </c>
      <c r="F17" s="6"/>
      <c r="G17" s="6">
        <v>14656986090</v>
      </c>
      <c r="H17" s="6"/>
    </row>
    <row r="18" spans="1:8" x14ac:dyDescent="0.45">
      <c r="A18" s="1" t="s">
        <v>49</v>
      </c>
      <c r="C18" s="1" t="s">
        <v>108</v>
      </c>
      <c r="E18" s="6">
        <v>0</v>
      </c>
      <c r="F18" s="6"/>
      <c r="G18" s="6">
        <v>19991095804</v>
      </c>
      <c r="H18" s="6"/>
    </row>
    <row r="19" spans="1:8" x14ac:dyDescent="0.45">
      <c r="A19" s="1" t="s">
        <v>49</v>
      </c>
      <c r="C19" s="1" t="s">
        <v>53</v>
      </c>
      <c r="E19" s="6">
        <v>97671204</v>
      </c>
      <c r="F19" s="6"/>
      <c r="G19" s="6">
        <v>5548356008</v>
      </c>
      <c r="H19" s="6"/>
    </row>
    <row r="20" spans="1:8" x14ac:dyDescent="0.45">
      <c r="A20" s="1" t="s">
        <v>54</v>
      </c>
      <c r="C20" s="1" t="s">
        <v>55</v>
      </c>
      <c r="E20" s="6">
        <v>6988</v>
      </c>
      <c r="F20" s="6"/>
      <c r="G20" s="6">
        <v>5476182</v>
      </c>
      <c r="H20" s="6"/>
    </row>
    <row r="21" spans="1:8" x14ac:dyDescent="0.45">
      <c r="A21" s="1" t="s">
        <v>54</v>
      </c>
      <c r="C21" s="1" t="s">
        <v>109</v>
      </c>
      <c r="E21" s="6">
        <v>0</v>
      </c>
      <c r="F21" s="6"/>
      <c r="G21" s="6">
        <v>2772602832</v>
      </c>
      <c r="H21" s="6"/>
    </row>
    <row r="22" spans="1:8" x14ac:dyDescent="0.45">
      <c r="A22" s="1" t="s">
        <v>54</v>
      </c>
      <c r="C22" s="1" t="s">
        <v>56</v>
      </c>
      <c r="E22" s="6">
        <v>349858343</v>
      </c>
      <c r="F22" s="6"/>
      <c r="G22" s="6">
        <v>3784501808</v>
      </c>
      <c r="H22" s="6"/>
    </row>
    <row r="23" spans="1:8" x14ac:dyDescent="0.45">
      <c r="A23" s="1" t="s">
        <v>54</v>
      </c>
      <c r="C23" s="1" t="s">
        <v>57</v>
      </c>
      <c r="E23" s="6">
        <v>1002634271</v>
      </c>
      <c r="F23" s="6"/>
      <c r="G23" s="6">
        <v>18626667789</v>
      </c>
      <c r="H23" s="6"/>
    </row>
    <row r="24" spans="1:8" x14ac:dyDescent="0.45">
      <c r="A24" s="1" t="s">
        <v>61</v>
      </c>
      <c r="C24" s="1" t="s">
        <v>62</v>
      </c>
      <c r="E24" s="6">
        <v>42344</v>
      </c>
      <c r="F24" s="6"/>
      <c r="G24" s="6">
        <v>123798</v>
      </c>
      <c r="H24" s="6"/>
    </row>
    <row r="25" spans="1:8" ht="19.5" thickBot="1" x14ac:dyDescent="0.5">
      <c r="E25" s="10">
        <f>SUM(E8:E24)</f>
        <v>1839020791</v>
      </c>
      <c r="F25" s="6"/>
      <c r="G25" s="10">
        <f>SUM(G8:G24)</f>
        <v>68145122992</v>
      </c>
      <c r="H25" s="6"/>
    </row>
    <row r="26" spans="1:8" ht="19.5" thickTop="1" x14ac:dyDescent="0.45">
      <c r="E26" s="6"/>
      <c r="F26" s="6"/>
      <c r="G26" s="6"/>
      <c r="H26" s="6"/>
    </row>
  </sheetData>
  <mergeCells count="10">
    <mergeCell ref="A7"/>
    <mergeCell ref="C7"/>
    <mergeCell ref="A6:C6"/>
    <mergeCell ref="E7"/>
    <mergeCell ref="E6:F6"/>
    <mergeCell ref="G7"/>
    <mergeCell ref="G6:H6"/>
    <mergeCell ref="B2:F2"/>
    <mergeCell ref="B3:F3"/>
    <mergeCell ref="B4:F4"/>
  </mergeCells>
  <pageMargins left="0.7" right="0.7" top="0.75" bottom="0.75" header="0.3" footer="0.3"/>
  <pageSetup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view="pageBreakPreview" zoomScale="115" zoomScaleNormal="115" zoomScaleSheetLayoutView="115" workbookViewId="0">
      <selection activeCell="A13" sqref="A13:A14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9.140625" style="1" customWidth="1"/>
    <col min="4" max="4" width="1" style="1" customWidth="1"/>
    <col min="5" max="5" width="16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8" t="s">
        <v>0</v>
      </c>
      <c r="B2" s="18" t="s">
        <v>0</v>
      </c>
      <c r="C2" s="18" t="s">
        <v>0</v>
      </c>
      <c r="D2" s="18" t="s">
        <v>0</v>
      </c>
    </row>
    <row r="3" spans="1:5" ht="30" x14ac:dyDescent="0.45">
      <c r="A3" s="18" t="s">
        <v>64</v>
      </c>
      <c r="B3" s="18" t="s">
        <v>64</v>
      </c>
      <c r="C3" s="18" t="s">
        <v>64</v>
      </c>
      <c r="D3" s="18" t="s">
        <v>64</v>
      </c>
    </row>
    <row r="4" spans="1:5" ht="30" x14ac:dyDescent="0.45">
      <c r="A4" s="18" t="s">
        <v>2</v>
      </c>
      <c r="B4" s="18" t="s">
        <v>2</v>
      </c>
      <c r="C4" s="18" t="s">
        <v>2</v>
      </c>
      <c r="D4" s="18" t="s">
        <v>2</v>
      </c>
    </row>
    <row r="6" spans="1:5" ht="30" x14ac:dyDescent="0.45">
      <c r="A6" s="3" t="s">
        <v>110</v>
      </c>
      <c r="C6" s="21" t="s">
        <v>66</v>
      </c>
      <c r="E6" s="21" t="s">
        <v>6</v>
      </c>
    </row>
    <row r="7" spans="1:5" x14ac:dyDescent="0.45">
      <c r="A7" s="1" t="s">
        <v>110</v>
      </c>
      <c r="C7" s="6">
        <v>31</v>
      </c>
      <c r="D7" s="6"/>
      <c r="E7" s="6">
        <v>144554461</v>
      </c>
    </row>
    <row r="8" spans="1:5" x14ac:dyDescent="0.45">
      <c r="A8" s="1" t="s">
        <v>111</v>
      </c>
      <c r="C8" s="6">
        <v>223</v>
      </c>
      <c r="D8" s="6"/>
      <c r="E8" s="6">
        <v>5643660</v>
      </c>
    </row>
    <row r="9" spans="1:5" x14ac:dyDescent="0.45">
      <c r="A9" s="1" t="s">
        <v>112</v>
      </c>
      <c r="C9" s="6">
        <v>0</v>
      </c>
      <c r="D9" s="6"/>
      <c r="E9" s="6">
        <v>11953383</v>
      </c>
    </row>
    <row r="10" spans="1:5" ht="19.5" thickBot="1" x14ac:dyDescent="0.5">
      <c r="A10" s="1" t="s">
        <v>72</v>
      </c>
      <c r="C10" s="10">
        <f>SUM(C7:C9)</f>
        <v>254</v>
      </c>
      <c r="D10" s="6"/>
      <c r="E10" s="10">
        <f>SUM(E7:E9)</f>
        <v>162151504</v>
      </c>
    </row>
    <row r="11" spans="1:5" ht="19.5" thickTop="1" x14ac:dyDescent="0.45">
      <c r="C11" s="6" t="s">
        <v>116</v>
      </c>
      <c r="D11" s="6"/>
      <c r="E11" s="6"/>
    </row>
    <row r="12" spans="1:5" x14ac:dyDescent="0.45">
      <c r="C12" s="6"/>
      <c r="D12" s="6"/>
      <c r="E12" s="6"/>
    </row>
  </sheetData>
  <mergeCells count="5">
    <mergeCell ref="A2:D2"/>
    <mergeCell ref="A3:D3"/>
    <mergeCell ref="A4:D4"/>
    <mergeCell ref="C6"/>
    <mergeCell ref="E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E14" sqref="E14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5.285156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8" t="s">
        <v>0</v>
      </c>
      <c r="B2" s="18"/>
      <c r="C2" s="18"/>
      <c r="D2" s="18"/>
      <c r="E2" s="18"/>
      <c r="F2" s="18"/>
      <c r="G2" s="18"/>
    </row>
    <row r="3" spans="1:7" ht="30" x14ac:dyDescent="0.45">
      <c r="A3" s="18" t="s">
        <v>64</v>
      </c>
      <c r="B3" s="18"/>
      <c r="C3" s="18"/>
      <c r="D3" s="18"/>
      <c r="E3" s="18"/>
      <c r="F3" s="18"/>
      <c r="G3" s="18"/>
    </row>
    <row r="4" spans="1:7" ht="30" x14ac:dyDescent="0.45">
      <c r="A4" s="18" t="s">
        <v>2</v>
      </c>
      <c r="B4" s="18"/>
      <c r="C4" s="18"/>
      <c r="D4" s="18"/>
      <c r="E4" s="18"/>
      <c r="F4" s="18"/>
      <c r="G4" s="18"/>
    </row>
    <row r="6" spans="1:7" ht="30" x14ac:dyDescent="0.45">
      <c r="A6" s="21" t="s">
        <v>68</v>
      </c>
      <c r="C6" s="21" t="s">
        <v>31</v>
      </c>
      <c r="E6" s="21" t="s">
        <v>99</v>
      </c>
      <c r="G6" s="21" t="s">
        <v>13</v>
      </c>
    </row>
    <row r="7" spans="1:7" x14ac:dyDescent="0.45">
      <c r="A7" s="1" t="s">
        <v>113</v>
      </c>
      <c r="C7" s="6">
        <v>16689516602</v>
      </c>
      <c r="E7" s="4">
        <v>0.37290000000000001</v>
      </c>
      <c r="G7" s="4">
        <v>6.8999999999999999E-3</v>
      </c>
    </row>
    <row r="8" spans="1:7" x14ac:dyDescent="0.45">
      <c r="A8" s="1" t="s">
        <v>114</v>
      </c>
      <c r="C8" s="6">
        <v>24966770710</v>
      </c>
      <c r="E8" s="4">
        <v>0.55779999999999996</v>
      </c>
      <c r="G8" s="4">
        <v>1.04E-2</v>
      </c>
    </row>
    <row r="9" spans="1:7" x14ac:dyDescent="0.45">
      <c r="A9" s="1" t="s">
        <v>115</v>
      </c>
      <c r="C9" s="6">
        <v>1839020791</v>
      </c>
      <c r="E9" s="4">
        <v>4.1099999999999998E-2</v>
      </c>
      <c r="G9" s="4">
        <v>8.0000000000000004E-4</v>
      </c>
    </row>
    <row r="10" spans="1:7" ht="19.5" thickBot="1" x14ac:dyDescent="0.5">
      <c r="C10" s="10">
        <f>SUM(C7:C9)</f>
        <v>43495308103</v>
      </c>
      <c r="E10" s="5">
        <f>SUM(E7:E9)</f>
        <v>0.9718</v>
      </c>
      <c r="G10" s="5">
        <f>SUM(G7:G9)</f>
        <v>1.8099999999999998E-2</v>
      </c>
    </row>
    <row r="11" spans="1:7" ht="19.5" thickTop="1" x14ac:dyDescent="0.45">
      <c r="C11" s="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16"/>
  <sheetViews>
    <sheetView rightToLeft="1" view="pageBreakPreview" zoomScale="85" zoomScaleNormal="85" zoomScaleSheetLayoutView="85" workbookViewId="0">
      <selection activeCell="G17" sqref="G17"/>
    </sheetView>
  </sheetViews>
  <sheetFormatPr defaultRowHeight="18.75" x14ac:dyDescent="0.45"/>
  <cols>
    <col min="1" max="1" width="31" style="1" customWidth="1"/>
    <col min="2" max="2" width="1" style="1" customWidth="1"/>
    <col min="3" max="3" width="9.1406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24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8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0.42578125" style="1" bestFit="1" customWidth="1"/>
    <col min="18" max="18" width="1" style="1" customWidth="1"/>
    <col min="19" max="19" width="24.140625" style="1" bestFit="1" customWidth="1"/>
    <col min="20" max="20" width="1" style="1" customWidth="1"/>
    <col min="21" max="21" width="24" style="1" customWidth="1"/>
    <col min="22" max="22" width="1" style="1" customWidth="1"/>
    <col min="23" max="23" width="24" style="1" bestFit="1" customWidth="1"/>
    <col min="24" max="24" width="1" style="1" customWidth="1"/>
    <col min="25" max="25" width="22.57031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30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ht="30" x14ac:dyDescent="0.45">
      <c r="A5" s="22" t="s">
        <v>20</v>
      </c>
      <c r="B5" s="22"/>
      <c r="C5" s="22"/>
      <c r="D5" s="22"/>
      <c r="E5" s="22"/>
    </row>
    <row r="6" spans="1:25" ht="30" x14ac:dyDescent="0.45">
      <c r="C6" s="21" t="s">
        <v>4</v>
      </c>
      <c r="D6" s="21" t="s">
        <v>4</v>
      </c>
      <c r="E6" s="21" t="s">
        <v>4</v>
      </c>
      <c r="F6" s="21" t="s">
        <v>4</v>
      </c>
      <c r="G6" s="21" t="s">
        <v>4</v>
      </c>
      <c r="H6" s="7"/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P6" s="7"/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30" x14ac:dyDescent="0.45">
      <c r="A7" s="18" t="s">
        <v>21</v>
      </c>
      <c r="C7" s="18" t="s">
        <v>7</v>
      </c>
      <c r="E7" s="21" t="s">
        <v>8</v>
      </c>
      <c r="G7" s="21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18" t="s">
        <v>7</v>
      </c>
      <c r="S7" s="18" t="s">
        <v>23</v>
      </c>
      <c r="U7" s="19" t="s">
        <v>8</v>
      </c>
      <c r="W7" s="18" t="s">
        <v>9</v>
      </c>
      <c r="Y7" s="23" t="s">
        <v>13</v>
      </c>
    </row>
    <row r="8" spans="1:25" ht="30" x14ac:dyDescent="0.45">
      <c r="A8" s="21" t="s">
        <v>21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23</v>
      </c>
      <c r="U8" s="20" t="s">
        <v>8</v>
      </c>
      <c r="W8" s="21" t="s">
        <v>9</v>
      </c>
      <c r="Y8" s="20" t="s">
        <v>13</v>
      </c>
    </row>
    <row r="9" spans="1:25" s="13" customFormat="1" ht="22.5" x14ac:dyDescent="0.55000000000000004">
      <c r="A9" s="13" t="s">
        <v>24</v>
      </c>
      <c r="C9" s="14">
        <v>82900</v>
      </c>
      <c r="D9" s="14"/>
      <c r="E9" s="14">
        <v>79362945909</v>
      </c>
      <c r="F9" s="14"/>
      <c r="G9" s="14">
        <v>82712573628</v>
      </c>
      <c r="H9" s="14"/>
      <c r="I9" s="14">
        <v>0</v>
      </c>
      <c r="J9" s="14"/>
      <c r="K9" s="14">
        <v>0</v>
      </c>
      <c r="L9" s="14"/>
      <c r="M9" s="14">
        <v>0</v>
      </c>
      <c r="N9" s="14"/>
      <c r="O9" s="14">
        <v>0</v>
      </c>
      <c r="P9" s="14"/>
      <c r="Q9" s="14">
        <v>82900</v>
      </c>
      <c r="R9" s="14"/>
      <c r="S9" s="14">
        <v>997920</v>
      </c>
      <c r="U9" s="15">
        <v>79362945909</v>
      </c>
      <c r="W9" s="15">
        <v>82712573628</v>
      </c>
      <c r="Y9" s="16">
        <v>3.44E-2</v>
      </c>
    </row>
    <row r="10" spans="1:25" ht="22.5" x14ac:dyDescent="0.55000000000000004">
      <c r="A10" s="1" t="s">
        <v>84</v>
      </c>
      <c r="C10" s="2">
        <v>264000</v>
      </c>
      <c r="E10" s="14">
        <v>645133022932</v>
      </c>
      <c r="F10" s="14"/>
      <c r="G10" s="14">
        <v>796701972000</v>
      </c>
      <c r="Q10" s="14">
        <v>264000</v>
      </c>
      <c r="R10" s="14"/>
      <c r="S10" s="14">
        <v>2443686</v>
      </c>
      <c r="U10" s="15">
        <v>645133022932</v>
      </c>
      <c r="W10" s="15">
        <f>151568949068+645133022932</f>
        <v>796701972000</v>
      </c>
      <c r="Y10" s="4">
        <v>0.33139999999999997</v>
      </c>
    </row>
    <row r="11" spans="1:25" ht="23.25" customHeight="1" x14ac:dyDescent="0.45">
      <c r="W11" s="2"/>
    </row>
    <row r="12" spans="1:25" x14ac:dyDescent="0.45">
      <c r="S12" s="24"/>
      <c r="W12" s="25"/>
    </row>
    <row r="13" spans="1:25" x14ac:dyDescent="0.45">
      <c r="U13" s="2"/>
      <c r="W13" s="25"/>
    </row>
    <row r="16" spans="1:25" ht="22.5" x14ac:dyDescent="0.55000000000000004">
      <c r="S16" s="14"/>
      <c r="T16" s="14"/>
      <c r="U16" s="14"/>
    </row>
  </sheetData>
  <mergeCells count="22">
    <mergeCell ref="K8"/>
    <mergeCell ref="I7:K7"/>
    <mergeCell ref="C7:C8"/>
    <mergeCell ref="E7:E8"/>
    <mergeCell ref="A7:A8"/>
    <mergeCell ref="I8"/>
    <mergeCell ref="A5:E5"/>
    <mergeCell ref="A4:Y4"/>
    <mergeCell ref="A3:Y3"/>
    <mergeCell ref="A2:Y2"/>
    <mergeCell ref="S7:S8"/>
    <mergeCell ref="U7:U8"/>
    <mergeCell ref="W7:W8"/>
    <mergeCell ref="Y7:Y8"/>
    <mergeCell ref="Q6:Y6"/>
    <mergeCell ref="M8"/>
    <mergeCell ref="O8"/>
    <mergeCell ref="M7:O7"/>
    <mergeCell ref="I6:O6"/>
    <mergeCell ref="Q7:Q8"/>
    <mergeCell ref="G7:G8"/>
    <mergeCell ref="C6:G6"/>
  </mergeCells>
  <pageMargins left="0.7" right="0.7" top="0.75" bottom="0.75" header="0.3" footer="0.3"/>
  <pageSetup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4"/>
  <sheetViews>
    <sheetView rightToLeft="1" view="pageBreakPreview" zoomScaleNormal="100" zoomScaleSheetLayoutView="100" workbookViewId="0">
      <selection activeCell="Q24" sqref="Q24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710937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31.5" customHeight="1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30" x14ac:dyDescent="0.45">
      <c r="A6" s="18" t="s">
        <v>26</v>
      </c>
      <c r="C6" s="21" t="s">
        <v>27</v>
      </c>
      <c r="D6" s="21" t="s">
        <v>27</v>
      </c>
      <c r="E6" s="21" t="s">
        <v>27</v>
      </c>
      <c r="F6" s="21" t="s">
        <v>27</v>
      </c>
      <c r="G6" s="21" t="s">
        <v>27</v>
      </c>
      <c r="H6" s="21" t="s">
        <v>27</v>
      </c>
      <c r="I6" s="21" t="s">
        <v>27</v>
      </c>
      <c r="K6" s="21" t="s">
        <v>4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19" ht="30" x14ac:dyDescent="0.45">
      <c r="A7" s="21" t="s">
        <v>26</v>
      </c>
      <c r="C7" s="21" t="s">
        <v>28</v>
      </c>
      <c r="E7" s="21" t="s">
        <v>29</v>
      </c>
      <c r="G7" s="21" t="s">
        <v>30</v>
      </c>
      <c r="I7" s="21" t="s">
        <v>22</v>
      </c>
      <c r="K7" s="21" t="s">
        <v>31</v>
      </c>
      <c r="M7" s="21" t="s">
        <v>32</v>
      </c>
      <c r="O7" s="21" t="s">
        <v>33</v>
      </c>
      <c r="Q7" s="21" t="s">
        <v>31</v>
      </c>
      <c r="S7" s="21" t="s">
        <v>25</v>
      </c>
    </row>
    <row r="8" spans="1:19" x14ac:dyDescent="0.45">
      <c r="A8" s="1" t="s">
        <v>34</v>
      </c>
      <c r="C8" s="1" t="s">
        <v>35</v>
      </c>
      <c r="E8" s="1" t="s">
        <v>36</v>
      </c>
      <c r="G8" s="1" t="s">
        <v>37</v>
      </c>
      <c r="I8" s="6">
        <v>10</v>
      </c>
      <c r="J8" s="6"/>
      <c r="K8" s="6">
        <v>11650432</v>
      </c>
      <c r="L8" s="6"/>
      <c r="M8" s="6">
        <v>49279</v>
      </c>
      <c r="N8" s="6"/>
      <c r="O8" s="6">
        <v>0</v>
      </c>
      <c r="P8" s="6"/>
      <c r="Q8" s="6">
        <v>11699711</v>
      </c>
      <c r="S8" s="4">
        <v>0</v>
      </c>
    </row>
    <row r="9" spans="1:19" x14ac:dyDescent="0.45">
      <c r="A9" s="1" t="s">
        <v>38</v>
      </c>
      <c r="C9" s="1" t="s">
        <v>39</v>
      </c>
      <c r="E9" s="1" t="s">
        <v>36</v>
      </c>
      <c r="G9" s="1" t="s">
        <v>37</v>
      </c>
      <c r="I9" s="6">
        <v>10</v>
      </c>
      <c r="J9" s="6"/>
      <c r="K9" s="6">
        <v>469710570</v>
      </c>
      <c r="L9" s="6"/>
      <c r="M9" s="6">
        <v>1994605</v>
      </c>
      <c r="N9" s="6"/>
      <c r="O9" s="6">
        <v>13200</v>
      </c>
      <c r="P9" s="6"/>
      <c r="Q9" s="6">
        <v>471691975</v>
      </c>
      <c r="S9" s="4">
        <v>2.0000000000000001E-4</v>
      </c>
    </row>
    <row r="10" spans="1:19" x14ac:dyDescent="0.45">
      <c r="A10" s="1" t="s">
        <v>40</v>
      </c>
      <c r="C10" s="1" t="s">
        <v>41</v>
      </c>
      <c r="E10" s="1" t="s">
        <v>36</v>
      </c>
      <c r="G10" s="1" t="s">
        <v>37</v>
      </c>
      <c r="I10" s="6">
        <v>0</v>
      </c>
      <c r="J10" s="6"/>
      <c r="K10" s="6">
        <v>12874259113</v>
      </c>
      <c r="L10" s="6"/>
      <c r="M10" s="6">
        <v>455756710007</v>
      </c>
      <c r="N10" s="6"/>
      <c r="O10" s="6">
        <v>253580980053</v>
      </c>
      <c r="P10" s="6"/>
      <c r="Q10" s="6">
        <v>215049989067</v>
      </c>
      <c r="S10" s="4">
        <v>8.9499999999999996E-2</v>
      </c>
    </row>
    <row r="11" spans="1:19" x14ac:dyDescent="0.45">
      <c r="A11" s="1" t="s">
        <v>42</v>
      </c>
      <c r="C11" s="1" t="s">
        <v>43</v>
      </c>
      <c r="E11" s="1" t="s">
        <v>44</v>
      </c>
      <c r="G11" s="1" t="s">
        <v>37</v>
      </c>
      <c r="I11" s="6">
        <v>0</v>
      </c>
      <c r="J11" s="6"/>
      <c r="K11" s="6">
        <v>49703044</v>
      </c>
      <c r="L11" s="6"/>
      <c r="M11" s="6">
        <v>0</v>
      </c>
      <c r="N11" s="6"/>
      <c r="O11" s="6">
        <v>160000</v>
      </c>
      <c r="P11" s="6"/>
      <c r="Q11" s="6">
        <v>49543044</v>
      </c>
      <c r="S11" s="4">
        <v>0</v>
      </c>
    </row>
    <row r="12" spans="1:19" x14ac:dyDescent="0.45">
      <c r="A12" s="1" t="s">
        <v>45</v>
      </c>
      <c r="C12" s="1" t="s">
        <v>46</v>
      </c>
      <c r="E12" s="1" t="s">
        <v>36</v>
      </c>
      <c r="G12" s="1" t="s">
        <v>37</v>
      </c>
      <c r="I12" s="6">
        <v>8</v>
      </c>
      <c r="J12" s="6"/>
      <c r="K12" s="6">
        <v>163813</v>
      </c>
      <c r="L12" s="6"/>
      <c r="M12" s="6">
        <v>1341</v>
      </c>
      <c r="N12" s="6"/>
      <c r="O12" s="6">
        <v>0</v>
      </c>
      <c r="P12" s="6"/>
      <c r="Q12" s="6">
        <v>165154</v>
      </c>
      <c r="S12" s="4">
        <v>0</v>
      </c>
    </row>
    <row r="13" spans="1:19" x14ac:dyDescent="0.45">
      <c r="A13" s="1" t="s">
        <v>47</v>
      </c>
      <c r="C13" s="1" t="s">
        <v>48</v>
      </c>
      <c r="E13" s="1" t="s">
        <v>36</v>
      </c>
      <c r="G13" s="1" t="s">
        <v>37</v>
      </c>
      <c r="I13" s="6">
        <v>10</v>
      </c>
      <c r="J13" s="6"/>
      <c r="K13" s="6">
        <v>492899</v>
      </c>
      <c r="L13" s="6"/>
      <c r="M13" s="6">
        <v>0</v>
      </c>
      <c r="N13" s="6"/>
      <c r="O13" s="6">
        <v>0</v>
      </c>
      <c r="P13" s="6"/>
      <c r="Q13" s="6">
        <v>492899</v>
      </c>
      <c r="S13" s="4">
        <v>0</v>
      </c>
    </row>
    <row r="14" spans="1:19" x14ac:dyDescent="0.45">
      <c r="A14" s="1" t="s">
        <v>49</v>
      </c>
      <c r="C14" s="1" t="s">
        <v>50</v>
      </c>
      <c r="E14" s="1" t="s">
        <v>36</v>
      </c>
      <c r="G14" s="1" t="s">
        <v>37</v>
      </c>
      <c r="I14" s="6">
        <v>0</v>
      </c>
      <c r="J14" s="6"/>
      <c r="K14" s="6">
        <v>136672617</v>
      </c>
      <c r="L14" s="6"/>
      <c r="M14" s="6">
        <v>373703580</v>
      </c>
      <c r="N14" s="6"/>
      <c r="O14" s="6">
        <v>0</v>
      </c>
      <c r="P14" s="6"/>
      <c r="Q14" s="6">
        <v>510376197</v>
      </c>
      <c r="S14" s="4">
        <v>2.0000000000000001E-4</v>
      </c>
    </row>
    <row r="15" spans="1:19" x14ac:dyDescent="0.45">
      <c r="A15" s="1" t="s">
        <v>49</v>
      </c>
      <c r="C15" s="1" t="s">
        <v>51</v>
      </c>
      <c r="E15" s="1" t="s">
        <v>52</v>
      </c>
      <c r="G15" s="1" t="s">
        <v>37</v>
      </c>
      <c r="I15" s="6">
        <v>23</v>
      </c>
      <c r="J15" s="6"/>
      <c r="K15" s="6">
        <v>17000000000</v>
      </c>
      <c r="L15" s="6"/>
      <c r="M15" s="6">
        <v>0</v>
      </c>
      <c r="N15" s="6"/>
      <c r="O15" s="6">
        <v>0</v>
      </c>
      <c r="P15" s="6"/>
      <c r="Q15" s="6">
        <v>17000000000</v>
      </c>
      <c r="S15" s="4">
        <v>7.1000000000000004E-3</v>
      </c>
    </row>
    <row r="16" spans="1:19" x14ac:dyDescent="0.45">
      <c r="A16" s="1" t="s">
        <v>49</v>
      </c>
      <c r="C16" s="1" t="s">
        <v>53</v>
      </c>
      <c r="E16" s="1" t="s">
        <v>52</v>
      </c>
      <c r="G16" s="1" t="s">
        <v>37</v>
      </c>
      <c r="I16" s="6">
        <v>23</v>
      </c>
      <c r="J16" s="6"/>
      <c r="K16" s="6">
        <v>5000000000</v>
      </c>
      <c r="L16" s="6"/>
      <c r="M16" s="6">
        <v>0</v>
      </c>
      <c r="N16" s="6"/>
      <c r="O16" s="6">
        <v>0</v>
      </c>
      <c r="P16" s="6"/>
      <c r="Q16" s="6">
        <v>5000000000</v>
      </c>
      <c r="S16" s="4">
        <v>2.0999999999999999E-3</v>
      </c>
    </row>
    <row r="17" spans="1:19" x14ac:dyDescent="0.45">
      <c r="A17" s="1" t="s">
        <v>54</v>
      </c>
      <c r="C17" s="1" t="s">
        <v>55</v>
      </c>
      <c r="E17" s="1" t="s">
        <v>36</v>
      </c>
      <c r="G17" s="1" t="s">
        <v>37</v>
      </c>
      <c r="I17" s="6">
        <v>0</v>
      </c>
      <c r="J17" s="6"/>
      <c r="K17" s="6">
        <v>1652203</v>
      </c>
      <c r="L17" s="6"/>
      <c r="M17" s="6">
        <v>1352499616</v>
      </c>
      <c r="N17" s="6"/>
      <c r="O17" s="6">
        <v>0</v>
      </c>
      <c r="P17" s="6"/>
      <c r="Q17" s="6">
        <v>1354151819</v>
      </c>
      <c r="S17" s="4">
        <v>5.9999999999999995E-4</v>
      </c>
    </row>
    <row r="18" spans="1:19" x14ac:dyDescent="0.45">
      <c r="A18" s="1" t="s">
        <v>54</v>
      </c>
      <c r="C18" s="1" t="s">
        <v>56</v>
      </c>
      <c r="E18" s="1" t="s">
        <v>52</v>
      </c>
      <c r="G18" s="1" t="s">
        <v>37</v>
      </c>
      <c r="I18" s="6">
        <v>23</v>
      </c>
      <c r="J18" s="6"/>
      <c r="K18" s="6">
        <v>17910000000</v>
      </c>
      <c r="L18" s="6"/>
      <c r="M18" s="6">
        <v>0</v>
      </c>
      <c r="N18" s="6"/>
      <c r="O18" s="6">
        <v>0</v>
      </c>
      <c r="P18" s="6"/>
      <c r="Q18" s="6">
        <v>17910000000</v>
      </c>
      <c r="S18" s="4">
        <v>7.4000000000000003E-3</v>
      </c>
    </row>
    <row r="19" spans="1:19" x14ac:dyDescent="0.45">
      <c r="A19" s="1" t="s">
        <v>54</v>
      </c>
      <c r="C19" s="1" t="s">
        <v>57</v>
      </c>
      <c r="E19" s="1" t="s">
        <v>52</v>
      </c>
      <c r="G19" s="1" t="s">
        <v>37</v>
      </c>
      <c r="I19" s="6">
        <v>23</v>
      </c>
      <c r="J19" s="6"/>
      <c r="K19" s="6">
        <v>51327000000</v>
      </c>
      <c r="L19" s="6"/>
      <c r="M19" s="6">
        <v>0</v>
      </c>
      <c r="N19" s="6"/>
      <c r="O19" s="6">
        <v>0</v>
      </c>
      <c r="P19" s="6"/>
      <c r="Q19" s="6">
        <v>51327000000</v>
      </c>
      <c r="S19" s="4">
        <v>2.1399999999999999E-2</v>
      </c>
    </row>
    <row r="20" spans="1:19" x14ac:dyDescent="0.45">
      <c r="A20" s="1" t="s">
        <v>58</v>
      </c>
      <c r="C20" s="1" t="s">
        <v>59</v>
      </c>
      <c r="E20" s="1" t="s">
        <v>36</v>
      </c>
      <c r="G20" s="1" t="s">
        <v>60</v>
      </c>
      <c r="I20" s="6">
        <v>0</v>
      </c>
      <c r="J20" s="6"/>
      <c r="K20" s="6">
        <v>10000</v>
      </c>
      <c r="L20" s="6"/>
      <c r="M20" s="6">
        <v>0</v>
      </c>
      <c r="N20" s="6"/>
      <c r="O20" s="6">
        <v>0</v>
      </c>
      <c r="P20" s="6"/>
      <c r="Q20" s="6">
        <v>10000</v>
      </c>
      <c r="S20" s="4">
        <v>0</v>
      </c>
    </row>
    <row r="21" spans="1:19" x14ac:dyDescent="0.45">
      <c r="A21" s="1" t="s">
        <v>61</v>
      </c>
      <c r="C21" s="1" t="s">
        <v>62</v>
      </c>
      <c r="E21" s="1" t="s">
        <v>36</v>
      </c>
      <c r="G21" s="1" t="s">
        <v>63</v>
      </c>
      <c r="I21" s="6">
        <v>0</v>
      </c>
      <c r="J21" s="6"/>
      <c r="K21" s="6">
        <v>9971454</v>
      </c>
      <c r="L21" s="6"/>
      <c r="M21" s="6">
        <v>42344</v>
      </c>
      <c r="N21" s="6"/>
      <c r="O21" s="6">
        <v>0</v>
      </c>
      <c r="P21" s="6"/>
      <c r="Q21" s="6">
        <v>10013798</v>
      </c>
      <c r="S21" s="4">
        <v>0</v>
      </c>
    </row>
    <row r="22" spans="1:19" ht="19.5" thickBot="1" x14ac:dyDescent="0.5">
      <c r="I22" s="6"/>
      <c r="J22" s="6"/>
      <c r="K22" s="10">
        <f>SUM(K8:K21)</f>
        <v>104791286145</v>
      </c>
      <c r="L22" s="6"/>
      <c r="M22" s="10">
        <f>SUM(M8:M21)</f>
        <v>457485000772</v>
      </c>
      <c r="N22" s="6"/>
      <c r="O22" s="10">
        <f>SUM(O8:O21)</f>
        <v>253581153253</v>
      </c>
      <c r="P22" s="6"/>
      <c r="Q22" s="10">
        <f>SUM(Q8:Q21)</f>
        <v>308695133664</v>
      </c>
      <c r="S22" s="5">
        <f>SUM(S8:S21)</f>
        <v>0.1285</v>
      </c>
    </row>
    <row r="23" spans="1:19" ht="19.5" thickTop="1" x14ac:dyDescent="0.45">
      <c r="Q23" s="2"/>
    </row>
    <row r="24" spans="1:19" x14ac:dyDescent="0.45">
      <c r="Q24" s="2"/>
    </row>
  </sheetData>
  <mergeCells count="17">
    <mergeCell ref="A2:S2"/>
    <mergeCell ref="A3:S3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</mergeCells>
  <pageMargins left="0.7" right="0.7" top="0.75" bottom="0.75" header="0.3" footer="0.3"/>
  <pageSetup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29"/>
  <sheetViews>
    <sheetView rightToLeft="1" view="pageBreakPreview" zoomScaleNormal="100" zoomScaleSheetLayoutView="100" workbookViewId="0">
      <selection activeCell="I27" sqref="I27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5.57031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9.140625" style="1" customWidth="1"/>
    <col min="18" max="16384" width="9.140625" style="1"/>
  </cols>
  <sheetData>
    <row r="2" spans="1:16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6" ht="30" x14ac:dyDescent="0.45">
      <c r="A3" s="18" t="s">
        <v>64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6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6" spans="1:16" ht="30" x14ac:dyDescent="0.45">
      <c r="A6" s="21" t="s">
        <v>65</v>
      </c>
      <c r="B6" s="21" t="s">
        <v>65</v>
      </c>
      <c r="C6" s="21" t="s">
        <v>65</v>
      </c>
      <c r="E6" s="21" t="s">
        <v>66</v>
      </c>
      <c r="F6" s="21" t="s">
        <v>66</v>
      </c>
      <c r="G6" s="21" t="s">
        <v>66</v>
      </c>
      <c r="H6" s="21" t="s">
        <v>66</v>
      </c>
      <c r="I6" s="21" t="s">
        <v>66</v>
      </c>
      <c r="K6" s="21" t="s">
        <v>67</v>
      </c>
      <c r="L6" s="21" t="s">
        <v>67</v>
      </c>
      <c r="M6" s="21" t="s">
        <v>67</v>
      </c>
      <c r="N6" s="21" t="s">
        <v>67</v>
      </c>
      <c r="O6" s="21" t="s">
        <v>67</v>
      </c>
    </row>
    <row r="7" spans="1:16" ht="30" x14ac:dyDescent="0.45">
      <c r="A7" s="21" t="s">
        <v>68</v>
      </c>
      <c r="C7" s="21" t="s">
        <v>22</v>
      </c>
      <c r="E7" s="21" t="s">
        <v>69</v>
      </c>
      <c r="G7" s="21" t="s">
        <v>70</v>
      </c>
      <c r="I7" s="21" t="s">
        <v>71</v>
      </c>
      <c r="K7" s="21" t="s">
        <v>69</v>
      </c>
      <c r="M7" s="21" t="s">
        <v>70</v>
      </c>
      <c r="O7" s="21" t="s">
        <v>71</v>
      </c>
    </row>
    <row r="8" spans="1:16" x14ac:dyDescent="0.45">
      <c r="A8" s="1" t="s">
        <v>24</v>
      </c>
      <c r="C8" s="6">
        <v>18</v>
      </c>
      <c r="D8" s="6"/>
      <c r="E8" s="6">
        <v>1248713245</v>
      </c>
      <c r="F8" s="6"/>
      <c r="G8" s="6" t="s">
        <v>72</v>
      </c>
      <c r="H8" s="6"/>
      <c r="I8" s="6">
        <v>1248713245</v>
      </c>
      <c r="J8" s="6"/>
      <c r="K8" s="6">
        <v>12328879175</v>
      </c>
      <c r="L8" s="6"/>
      <c r="M8" s="6" t="s">
        <v>72</v>
      </c>
      <c r="N8" s="6"/>
      <c r="O8" s="6">
        <v>12328879175</v>
      </c>
    </row>
    <row r="9" spans="1:16" x14ac:dyDescent="0.45">
      <c r="A9" s="1" t="s">
        <v>34</v>
      </c>
      <c r="C9" s="6">
        <v>20</v>
      </c>
      <c r="D9" s="6"/>
      <c r="E9" s="6">
        <v>0</v>
      </c>
      <c r="F9" s="6"/>
      <c r="G9" s="6">
        <v>0</v>
      </c>
      <c r="H9" s="6"/>
      <c r="I9" s="6">
        <v>0</v>
      </c>
      <c r="J9" s="6"/>
      <c r="K9" s="6">
        <v>1049076624</v>
      </c>
      <c r="L9" s="6"/>
      <c r="M9" s="6">
        <v>-1008818</v>
      </c>
      <c r="N9" s="6"/>
      <c r="O9" s="6">
        <v>1050085442</v>
      </c>
    </row>
    <row r="10" spans="1:16" x14ac:dyDescent="0.45">
      <c r="A10" s="1" t="s">
        <v>34</v>
      </c>
      <c r="C10" s="6">
        <v>10</v>
      </c>
      <c r="D10" s="6"/>
      <c r="E10" s="6">
        <v>49347</v>
      </c>
      <c r="F10" s="6"/>
      <c r="G10" s="6">
        <v>224</v>
      </c>
      <c r="H10" s="6"/>
      <c r="I10" s="6">
        <v>49123</v>
      </c>
      <c r="J10" s="6"/>
      <c r="K10" s="6">
        <v>-1083342</v>
      </c>
      <c r="L10" s="6"/>
      <c r="M10" s="6">
        <v>-12524</v>
      </c>
      <c r="N10" s="6"/>
      <c r="O10" s="6">
        <v>-1070818</v>
      </c>
    </row>
    <row r="11" spans="1:16" x14ac:dyDescent="0.45">
      <c r="A11" s="1" t="s">
        <v>34</v>
      </c>
      <c r="C11" s="6">
        <v>21</v>
      </c>
      <c r="D11" s="6"/>
      <c r="E11" s="6">
        <v>0</v>
      </c>
      <c r="F11" s="6"/>
      <c r="G11" s="6">
        <v>0</v>
      </c>
      <c r="H11" s="6"/>
      <c r="I11" s="6">
        <v>0</v>
      </c>
      <c r="J11" s="6"/>
      <c r="K11" s="6">
        <v>1440167208</v>
      </c>
      <c r="L11" s="6"/>
      <c r="M11" s="6">
        <v>-3932505</v>
      </c>
      <c r="N11" s="6"/>
      <c r="O11" s="6">
        <v>1444099713</v>
      </c>
    </row>
    <row r="12" spans="1:16" x14ac:dyDescent="0.45">
      <c r="A12" s="1" t="s">
        <v>38</v>
      </c>
      <c r="C12" s="6">
        <v>10</v>
      </c>
      <c r="D12" s="6"/>
      <c r="E12" s="6">
        <v>1995146</v>
      </c>
      <c r="F12" s="6"/>
      <c r="G12" s="6">
        <v>0</v>
      </c>
      <c r="H12" s="6"/>
      <c r="I12" s="6">
        <v>1995146</v>
      </c>
      <c r="J12" s="6"/>
      <c r="K12" s="6">
        <v>33907171</v>
      </c>
      <c r="L12" s="6"/>
      <c r="M12" s="6">
        <v>35</v>
      </c>
      <c r="N12" s="6"/>
      <c r="O12" s="6">
        <v>33907136</v>
      </c>
    </row>
    <row r="13" spans="1:16" x14ac:dyDescent="0.45">
      <c r="A13" s="1" t="s">
        <v>40</v>
      </c>
      <c r="C13" s="6">
        <v>0</v>
      </c>
      <c r="D13" s="6"/>
      <c r="E13" s="6">
        <v>54671511</v>
      </c>
      <c r="F13" s="6"/>
      <c r="G13" s="6">
        <v>0</v>
      </c>
      <c r="H13" s="6"/>
      <c r="I13" s="6">
        <v>54671511</v>
      </c>
      <c r="J13" s="6"/>
      <c r="K13" s="6">
        <v>234958059</v>
      </c>
      <c r="L13" s="6"/>
      <c r="M13" s="6">
        <v>0</v>
      </c>
      <c r="N13" s="6"/>
      <c r="O13" s="6">
        <v>234958059</v>
      </c>
    </row>
    <row r="14" spans="1:16" x14ac:dyDescent="0.45">
      <c r="A14" s="1" t="s">
        <v>42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31014</v>
      </c>
      <c r="L14" s="6"/>
      <c r="M14" s="6">
        <v>0</v>
      </c>
      <c r="N14" s="6"/>
      <c r="O14" s="6">
        <v>31014</v>
      </c>
    </row>
    <row r="15" spans="1:16" x14ac:dyDescent="0.45">
      <c r="A15" s="1" t="s">
        <v>45</v>
      </c>
      <c r="C15" s="6">
        <v>8</v>
      </c>
      <c r="D15" s="6"/>
      <c r="E15" s="6">
        <v>334</v>
      </c>
      <c r="F15" s="6"/>
      <c r="G15" s="6">
        <v>0</v>
      </c>
      <c r="H15" s="6"/>
      <c r="I15" s="6">
        <v>334</v>
      </c>
      <c r="J15" s="6"/>
      <c r="K15" s="6">
        <v>9243</v>
      </c>
      <c r="L15" s="6"/>
      <c r="M15" s="6">
        <v>0</v>
      </c>
      <c r="N15" s="6"/>
      <c r="O15" s="6">
        <v>9243</v>
      </c>
    </row>
    <row r="16" spans="1:16" x14ac:dyDescent="0.45">
      <c r="A16" s="1" t="s">
        <v>47</v>
      </c>
      <c r="C16" s="6">
        <v>10</v>
      </c>
      <c r="D16" s="6"/>
      <c r="E16" s="6">
        <v>4185</v>
      </c>
      <c r="F16" s="6"/>
      <c r="G16" s="6">
        <v>6</v>
      </c>
      <c r="H16" s="6"/>
      <c r="I16" s="6">
        <v>4179</v>
      </c>
      <c r="J16" s="6"/>
      <c r="K16" s="6">
        <v>55437</v>
      </c>
      <c r="L16" s="6"/>
      <c r="M16" s="6">
        <v>24</v>
      </c>
      <c r="N16" s="6"/>
      <c r="O16" s="6">
        <v>55413</v>
      </c>
    </row>
    <row r="17" spans="1:15" x14ac:dyDescent="0.45">
      <c r="A17" s="1" t="s">
        <v>49</v>
      </c>
      <c r="C17" s="6">
        <v>0</v>
      </c>
      <c r="D17" s="6"/>
      <c r="E17" s="6">
        <v>4950</v>
      </c>
      <c r="F17" s="6"/>
      <c r="G17" s="6">
        <v>0</v>
      </c>
      <c r="H17" s="6"/>
      <c r="I17" s="6">
        <v>4950</v>
      </c>
      <c r="J17" s="6"/>
      <c r="K17" s="6">
        <v>2191267</v>
      </c>
      <c r="L17" s="6"/>
      <c r="M17" s="6">
        <v>0</v>
      </c>
      <c r="N17" s="6"/>
      <c r="O17" s="6">
        <v>2191267</v>
      </c>
    </row>
    <row r="18" spans="1:15" x14ac:dyDescent="0.45">
      <c r="A18" s="1" t="s">
        <v>49</v>
      </c>
      <c r="C18" s="6">
        <v>23</v>
      </c>
      <c r="D18" s="6"/>
      <c r="E18" s="6">
        <v>332082168</v>
      </c>
      <c r="F18" s="6"/>
      <c r="G18" s="6">
        <v>271235</v>
      </c>
      <c r="H18" s="6"/>
      <c r="I18" s="6">
        <v>331810933</v>
      </c>
      <c r="J18" s="6"/>
      <c r="K18" s="6">
        <v>14656986090</v>
      </c>
      <c r="L18" s="6"/>
      <c r="M18" s="6">
        <v>329565</v>
      </c>
      <c r="N18" s="6"/>
      <c r="O18" s="6">
        <v>14656656525</v>
      </c>
    </row>
    <row r="19" spans="1:15" x14ac:dyDescent="0.45">
      <c r="A19" s="1" t="s">
        <v>49</v>
      </c>
      <c r="C19" s="6">
        <v>23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19991095804</v>
      </c>
      <c r="L19" s="6"/>
      <c r="M19" s="6">
        <v>0</v>
      </c>
      <c r="N19" s="6"/>
      <c r="O19" s="6">
        <v>19991095804</v>
      </c>
    </row>
    <row r="20" spans="1:15" x14ac:dyDescent="0.45">
      <c r="A20" s="1" t="s">
        <v>49</v>
      </c>
      <c r="C20" s="6">
        <v>23</v>
      </c>
      <c r="D20" s="6"/>
      <c r="E20" s="6">
        <v>97671204</v>
      </c>
      <c r="F20" s="6"/>
      <c r="G20" s="6">
        <v>0</v>
      </c>
      <c r="H20" s="6"/>
      <c r="I20" s="6">
        <v>97671204</v>
      </c>
      <c r="J20" s="6"/>
      <c r="K20" s="6">
        <v>5548356008</v>
      </c>
      <c r="L20" s="6"/>
      <c r="M20" s="6">
        <v>0</v>
      </c>
      <c r="N20" s="6"/>
      <c r="O20" s="6">
        <v>5548356008</v>
      </c>
    </row>
    <row r="21" spans="1:15" x14ac:dyDescent="0.45">
      <c r="A21" s="1" t="s">
        <v>54</v>
      </c>
      <c r="C21" s="6">
        <v>0</v>
      </c>
      <c r="D21" s="6"/>
      <c r="E21" s="6">
        <v>6988</v>
      </c>
      <c r="F21" s="6"/>
      <c r="G21" s="6">
        <v>0</v>
      </c>
      <c r="H21" s="6"/>
      <c r="I21" s="6">
        <v>6988</v>
      </c>
      <c r="J21" s="6"/>
      <c r="K21" s="6">
        <v>5476182</v>
      </c>
      <c r="L21" s="6"/>
      <c r="M21" s="6">
        <v>0</v>
      </c>
      <c r="N21" s="6"/>
      <c r="O21" s="6">
        <v>5476182</v>
      </c>
    </row>
    <row r="22" spans="1:15" x14ac:dyDescent="0.45">
      <c r="A22" s="1" t="s">
        <v>54</v>
      </c>
      <c r="C22" s="6">
        <v>22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2772602832</v>
      </c>
      <c r="L22" s="6"/>
      <c r="M22" s="6">
        <v>-6103358</v>
      </c>
      <c r="N22" s="6"/>
      <c r="O22" s="6">
        <v>2778706190</v>
      </c>
    </row>
    <row r="23" spans="1:15" x14ac:dyDescent="0.45">
      <c r="A23" s="1" t="s">
        <v>54</v>
      </c>
      <c r="C23" s="6">
        <v>23</v>
      </c>
      <c r="D23" s="6"/>
      <c r="E23" s="6">
        <v>349858343</v>
      </c>
      <c r="F23" s="6"/>
      <c r="G23" s="6">
        <v>0</v>
      </c>
      <c r="H23" s="6"/>
      <c r="I23" s="6">
        <v>349858343</v>
      </c>
      <c r="J23" s="6"/>
      <c r="K23" s="6">
        <v>3784501808</v>
      </c>
      <c r="L23" s="6"/>
      <c r="M23" s="6">
        <v>985854</v>
      </c>
      <c r="N23" s="6"/>
      <c r="O23" s="6">
        <v>3783515954</v>
      </c>
    </row>
    <row r="24" spans="1:15" x14ac:dyDescent="0.45">
      <c r="A24" s="1" t="s">
        <v>54</v>
      </c>
      <c r="C24" s="6">
        <v>23</v>
      </c>
      <c r="D24" s="6"/>
      <c r="E24" s="6">
        <v>1002634271</v>
      </c>
      <c r="F24" s="6"/>
      <c r="G24" s="6">
        <v>0</v>
      </c>
      <c r="H24" s="6"/>
      <c r="I24" s="6">
        <v>1002634271</v>
      </c>
      <c r="J24" s="6"/>
      <c r="K24" s="6">
        <v>18626667789</v>
      </c>
      <c r="L24" s="6"/>
      <c r="M24" s="6">
        <v>2182557</v>
      </c>
      <c r="N24" s="6"/>
      <c r="O24" s="6">
        <v>18624485232</v>
      </c>
    </row>
    <row r="25" spans="1:15" x14ac:dyDescent="0.45">
      <c r="A25" s="1" t="s">
        <v>61</v>
      </c>
      <c r="C25" s="6">
        <v>0</v>
      </c>
      <c r="D25" s="6"/>
      <c r="E25" s="6">
        <v>42344</v>
      </c>
      <c r="F25" s="6"/>
      <c r="G25" s="6">
        <v>0</v>
      </c>
      <c r="H25" s="6"/>
      <c r="I25" s="6">
        <v>42344</v>
      </c>
      <c r="J25" s="6"/>
      <c r="K25" s="6">
        <v>123798</v>
      </c>
      <c r="L25" s="6"/>
      <c r="M25" s="6">
        <v>0</v>
      </c>
      <c r="N25" s="6"/>
      <c r="O25" s="6">
        <v>123798</v>
      </c>
    </row>
    <row r="26" spans="1:15" ht="19.5" thickBot="1" x14ac:dyDescent="0.5">
      <c r="C26" s="6"/>
      <c r="D26" s="6"/>
      <c r="E26" s="10">
        <f>SUM(E8:E25)</f>
        <v>3087734036</v>
      </c>
      <c r="F26" s="6"/>
      <c r="G26" s="10">
        <f>SUM(G9:G25)</f>
        <v>271465</v>
      </c>
      <c r="H26" s="6"/>
      <c r="I26" s="10">
        <f>SUM(I8:I25)</f>
        <v>3087462571</v>
      </c>
      <c r="J26" s="6"/>
      <c r="K26" s="10">
        <f>SUM(K8:K25)</f>
        <v>80474002167</v>
      </c>
      <c r="L26" s="6"/>
      <c r="M26" s="17">
        <f>SUM(M9:M25)</f>
        <v>-7559170</v>
      </c>
      <c r="N26" s="6"/>
      <c r="O26" s="10">
        <f>SUM(O8:O25)</f>
        <v>80481561337</v>
      </c>
    </row>
    <row r="27" spans="1:15" ht="19.5" thickTop="1" x14ac:dyDescent="0.45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x14ac:dyDescent="0.45">
      <c r="K28" s="2"/>
    </row>
    <row r="29" spans="1:15" x14ac:dyDescent="0.45">
      <c r="K29" s="12"/>
    </row>
  </sheetData>
  <mergeCells count="14">
    <mergeCell ref="A4:P4"/>
    <mergeCell ref="A3:O3"/>
    <mergeCell ref="A2:O2"/>
    <mergeCell ref="M7"/>
    <mergeCell ref="O7"/>
    <mergeCell ref="K6:O6"/>
    <mergeCell ref="E7"/>
    <mergeCell ref="G7"/>
    <mergeCell ref="I7"/>
    <mergeCell ref="E6:I6"/>
    <mergeCell ref="K7"/>
    <mergeCell ref="A7"/>
    <mergeCell ref="C7"/>
    <mergeCell ref="A6:C6"/>
  </mergeCells>
  <pageMargins left="0.7" right="0.7" top="0.75" bottom="0.75" header="0.3" footer="0.3"/>
  <pageSetup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12"/>
  <sheetViews>
    <sheetView rightToLeft="1" view="pageBreakPreview" zoomScaleNormal="100" zoomScaleSheetLayoutView="100" workbookViewId="0">
      <selection activeCell="F20" sqref="F20"/>
    </sheetView>
  </sheetViews>
  <sheetFormatPr defaultRowHeight="18.75" x14ac:dyDescent="0.45"/>
  <cols>
    <col min="1" max="1" width="16.71093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27.710937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29.140625" style="1" bestFit="1" customWidth="1"/>
    <col min="11" max="11" width="9.140625" style="1" customWidth="1"/>
    <col min="12" max="16384" width="9.140625" style="1"/>
  </cols>
  <sheetData>
    <row r="2" spans="1:10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30" x14ac:dyDescent="0.45">
      <c r="A3" s="18" t="s">
        <v>64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18" customHeight="1" x14ac:dyDescent="0.45"/>
    <row r="6" spans="1:10" ht="30" x14ac:dyDescent="0.45">
      <c r="A6" s="18" t="s">
        <v>3</v>
      </c>
      <c r="C6" s="21" t="s">
        <v>73</v>
      </c>
      <c r="D6" s="21" t="s">
        <v>73</v>
      </c>
      <c r="E6" s="21" t="s">
        <v>73</v>
      </c>
      <c r="F6" s="21" t="s">
        <v>67</v>
      </c>
      <c r="G6" s="21" t="s">
        <v>67</v>
      </c>
      <c r="H6" s="21" t="s">
        <v>67</v>
      </c>
      <c r="I6" s="21" t="s">
        <v>67</v>
      </c>
      <c r="J6" s="21" t="s">
        <v>67</v>
      </c>
    </row>
    <row r="7" spans="1:10" ht="30" x14ac:dyDescent="0.45">
      <c r="A7" s="21" t="s">
        <v>3</v>
      </c>
      <c r="C7" s="21" t="s">
        <v>74</v>
      </c>
      <c r="E7" s="21" t="s">
        <v>75</v>
      </c>
      <c r="F7" s="21" t="s">
        <v>76</v>
      </c>
      <c r="H7" s="21" t="s">
        <v>70</v>
      </c>
      <c r="J7" s="21" t="s">
        <v>77</v>
      </c>
    </row>
    <row r="8" spans="1:10" x14ac:dyDescent="0.45">
      <c r="A8" s="1" t="s">
        <v>78</v>
      </c>
      <c r="C8" s="1" t="s">
        <v>79</v>
      </c>
      <c r="E8" s="6">
        <v>5100000</v>
      </c>
      <c r="F8" s="6">
        <v>321300000</v>
      </c>
      <c r="G8" s="6"/>
      <c r="H8" s="6">
        <v>0</v>
      </c>
      <c r="I8" s="6"/>
      <c r="J8" s="6">
        <v>321300000</v>
      </c>
    </row>
    <row r="9" spans="1:10" x14ac:dyDescent="0.45">
      <c r="A9" s="1" t="s">
        <v>80</v>
      </c>
      <c r="C9" s="1" t="s">
        <v>79</v>
      </c>
      <c r="E9" s="6">
        <v>3796964</v>
      </c>
      <c r="F9" s="6">
        <v>2468026600</v>
      </c>
      <c r="G9" s="6"/>
      <c r="H9" s="6">
        <v>0</v>
      </c>
      <c r="I9" s="6"/>
      <c r="J9" s="6">
        <v>2468026600</v>
      </c>
    </row>
    <row r="10" spans="1:10" ht="19.5" thickBot="1" x14ac:dyDescent="0.5">
      <c r="E10" s="10">
        <f>SUM(E8:E9)</f>
        <v>8896964</v>
      </c>
      <c r="F10" s="10">
        <f>SUM(F8:F9)</f>
        <v>2789326600</v>
      </c>
      <c r="G10" s="6"/>
      <c r="H10" s="10">
        <f>SUM(H8:H9)</f>
        <v>0</v>
      </c>
      <c r="I10" s="6"/>
      <c r="J10" s="10">
        <f>SUM(J8:J9)</f>
        <v>2789326600</v>
      </c>
    </row>
    <row r="11" spans="1:10" ht="19.5" thickTop="1" x14ac:dyDescent="0.45">
      <c r="E11" s="6"/>
      <c r="F11" s="6"/>
      <c r="G11" s="6"/>
      <c r="H11" s="6"/>
      <c r="I11" s="6"/>
      <c r="J11" s="6"/>
    </row>
    <row r="12" spans="1:10" x14ac:dyDescent="0.45">
      <c r="J12" s="12"/>
    </row>
  </sheetData>
  <mergeCells count="11">
    <mergeCell ref="A2:J2"/>
    <mergeCell ref="A3:J3"/>
    <mergeCell ref="A4:J4"/>
    <mergeCell ref="H7"/>
    <mergeCell ref="J7"/>
    <mergeCell ref="F6:J6"/>
    <mergeCell ref="F7"/>
    <mergeCell ref="A6:A7"/>
    <mergeCell ref="C7"/>
    <mergeCell ref="E7"/>
    <mergeCell ref="C6:E6"/>
  </mergeCells>
  <pageMargins left="0.7" right="0.7" top="0.75" bottom="0.75" header="0.3" footer="0.3"/>
  <pageSetup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20"/>
  <sheetViews>
    <sheetView rightToLeft="1" view="pageBreakPreview" zoomScaleNormal="100" zoomScaleSheetLayoutView="100" workbookViewId="0">
      <selection activeCell="I10" sqref="I10"/>
    </sheetView>
  </sheetViews>
  <sheetFormatPr defaultRowHeight="18.75" x14ac:dyDescent="0.45"/>
  <cols>
    <col min="1" max="1" width="27.42578125" style="1" bestFit="1" customWidth="1"/>
    <col min="2" max="2" width="1" style="1" customWidth="1"/>
    <col min="3" max="3" width="8.85546875" style="1" bestFit="1" customWidth="1"/>
    <col min="4" max="4" width="1" style="1" customWidth="1"/>
    <col min="5" max="5" width="18.285156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8.85546875" style="1" bestFit="1" customWidth="1"/>
    <col min="12" max="12" width="1" style="1" customWidth="1"/>
    <col min="13" max="13" width="18.285156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9" ht="30" x14ac:dyDescent="0.45">
      <c r="A3" s="18" t="s">
        <v>64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9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9" ht="30" x14ac:dyDescent="0.45">
      <c r="A6" s="18" t="s">
        <v>3</v>
      </c>
      <c r="C6" s="21" t="s">
        <v>66</v>
      </c>
      <c r="D6" s="21" t="s">
        <v>66</v>
      </c>
      <c r="E6" s="21" t="s">
        <v>66</v>
      </c>
      <c r="F6" s="21" t="s">
        <v>66</v>
      </c>
      <c r="G6" s="21" t="s">
        <v>66</v>
      </c>
      <c r="H6" s="21" t="s">
        <v>66</v>
      </c>
      <c r="I6" s="21" t="s">
        <v>66</v>
      </c>
      <c r="K6" s="21" t="s">
        <v>67</v>
      </c>
      <c r="L6" s="21" t="s">
        <v>67</v>
      </c>
      <c r="M6" s="21" t="s">
        <v>67</v>
      </c>
      <c r="N6" s="21" t="s">
        <v>67</v>
      </c>
      <c r="O6" s="21" t="s">
        <v>67</v>
      </c>
      <c r="P6" s="21" t="s">
        <v>67</v>
      </c>
      <c r="Q6" s="21" t="s">
        <v>67</v>
      </c>
    </row>
    <row r="7" spans="1:19" ht="30" x14ac:dyDescent="0.45">
      <c r="A7" s="21" t="s">
        <v>3</v>
      </c>
      <c r="C7" s="21" t="s">
        <v>7</v>
      </c>
      <c r="E7" s="21" t="s">
        <v>81</v>
      </c>
      <c r="G7" s="21" t="s">
        <v>82</v>
      </c>
      <c r="I7" s="21" t="s">
        <v>83</v>
      </c>
      <c r="K7" s="21" t="s">
        <v>7</v>
      </c>
      <c r="M7" s="21" t="s">
        <v>81</v>
      </c>
      <c r="O7" s="21" t="s">
        <v>82</v>
      </c>
      <c r="Q7" s="21" t="s">
        <v>83</v>
      </c>
    </row>
    <row r="8" spans="1:19" x14ac:dyDescent="0.45">
      <c r="A8" s="1" t="s">
        <v>18</v>
      </c>
      <c r="C8" s="6">
        <v>382400</v>
      </c>
      <c r="D8" s="6"/>
      <c r="E8" s="6">
        <v>1211838506000</v>
      </c>
      <c r="F8" s="6"/>
      <c r="G8" s="6">
        <v>1236489849922</v>
      </c>
      <c r="H8" s="6"/>
      <c r="I8" s="6">
        <v>-24651343922</v>
      </c>
      <c r="J8" s="6"/>
      <c r="K8" s="6">
        <v>382400</v>
      </c>
      <c r="L8" s="6"/>
      <c r="M8" s="6">
        <v>1211838506000</v>
      </c>
      <c r="N8" s="6"/>
      <c r="O8" s="6">
        <v>703921621214</v>
      </c>
      <c r="P8" s="6"/>
      <c r="Q8" s="6">
        <v>507916884786</v>
      </c>
      <c r="R8" s="6"/>
      <c r="S8" s="6"/>
    </row>
    <row r="9" spans="1:19" x14ac:dyDescent="0.45">
      <c r="A9" s="1" t="s">
        <v>16</v>
      </c>
      <c r="C9" s="6">
        <v>108053</v>
      </c>
      <c r="D9" s="6"/>
      <c r="E9" s="6">
        <v>172930236</v>
      </c>
      <c r="F9" s="6"/>
      <c r="G9" s="6">
        <v>199675347</v>
      </c>
      <c r="H9" s="6"/>
      <c r="I9" s="6">
        <v>-26745110</v>
      </c>
      <c r="J9" s="6"/>
      <c r="K9" s="6">
        <v>108053</v>
      </c>
      <c r="L9" s="6"/>
      <c r="M9" s="6">
        <v>172930236</v>
      </c>
      <c r="N9" s="6"/>
      <c r="O9" s="6">
        <v>54026500</v>
      </c>
      <c r="P9" s="6"/>
      <c r="Q9" s="6">
        <v>118903736</v>
      </c>
      <c r="R9" s="6"/>
      <c r="S9" s="6"/>
    </row>
    <row r="10" spans="1:19" x14ac:dyDescent="0.45">
      <c r="A10" s="1" t="s">
        <v>84</v>
      </c>
      <c r="C10" s="6">
        <v>264000</v>
      </c>
      <c r="D10" s="6"/>
      <c r="E10" s="6">
        <v>796701972000</v>
      </c>
      <c r="F10" s="6"/>
      <c r="G10" s="6">
        <v>779475921803</v>
      </c>
      <c r="H10" s="6"/>
      <c r="I10" s="6">
        <v>17226050197</v>
      </c>
      <c r="J10" s="6"/>
      <c r="K10" s="6">
        <v>264000</v>
      </c>
      <c r="L10" s="6"/>
      <c r="M10" s="6">
        <v>796701972000</v>
      </c>
      <c r="N10" s="6"/>
      <c r="O10" s="6">
        <v>645133022932</v>
      </c>
      <c r="P10" s="6"/>
      <c r="Q10" s="6">
        <v>151568949068</v>
      </c>
      <c r="R10" s="6"/>
      <c r="S10" s="6"/>
    </row>
    <row r="11" spans="1:19" x14ac:dyDescent="0.45">
      <c r="A11" s="1" t="s">
        <v>24</v>
      </c>
      <c r="C11" s="6">
        <v>82900</v>
      </c>
      <c r="D11" s="6"/>
      <c r="E11" s="6">
        <v>82712573628</v>
      </c>
      <c r="F11" s="6"/>
      <c r="G11" s="6">
        <v>82712573628</v>
      </c>
      <c r="H11" s="6"/>
      <c r="I11" s="6">
        <v>0</v>
      </c>
      <c r="J11" s="6"/>
      <c r="K11" s="6">
        <v>82900</v>
      </c>
      <c r="L11" s="6"/>
      <c r="M11" s="6">
        <v>82712573628</v>
      </c>
      <c r="N11" s="6"/>
      <c r="O11" s="6">
        <v>80920600482</v>
      </c>
      <c r="P11" s="6"/>
      <c r="Q11" s="6">
        <v>1791973146</v>
      </c>
      <c r="R11" s="6"/>
      <c r="S11" s="6"/>
    </row>
    <row r="12" spans="1:19" ht="19.5" thickBot="1" x14ac:dyDescent="0.5">
      <c r="C12" s="10">
        <f>SUM(C8:C11)</f>
        <v>837353</v>
      </c>
      <c r="D12" s="6"/>
      <c r="E12" s="10">
        <f>SUM(E8:E11)</f>
        <v>2091425981864</v>
      </c>
      <c r="F12" s="6"/>
      <c r="G12" s="10">
        <f>SUM(G8:G11)</f>
        <v>2098878020700</v>
      </c>
      <c r="H12" s="6"/>
      <c r="I12" s="10">
        <f>SUM(I8:I11)</f>
        <v>-7452038835</v>
      </c>
      <c r="J12" s="6"/>
      <c r="K12" s="10">
        <f>SUM(K8:K11)</f>
        <v>837353</v>
      </c>
      <c r="L12" s="6"/>
      <c r="M12" s="10">
        <f>SUM(M8:M11)</f>
        <v>2091425981864</v>
      </c>
      <c r="N12" s="6"/>
      <c r="O12" s="10">
        <f>SUM(O8:O11)</f>
        <v>1430029271128</v>
      </c>
      <c r="P12" s="6"/>
      <c r="Q12" s="10">
        <f>SUM(Q8:Q11)</f>
        <v>661396710736</v>
      </c>
      <c r="R12" s="6"/>
      <c r="S12" s="6"/>
    </row>
    <row r="13" spans="1:19" ht="19.5" thickTop="1" x14ac:dyDescent="0.45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x14ac:dyDescent="0.45">
      <c r="E14" s="2"/>
      <c r="G14" s="2"/>
      <c r="M14" s="2"/>
      <c r="O14" s="2"/>
    </row>
    <row r="15" spans="1:19" x14ac:dyDescent="0.45">
      <c r="G15" s="12"/>
      <c r="M15" s="12"/>
      <c r="O15" s="12"/>
    </row>
    <row r="16" spans="1:19" x14ac:dyDescent="0.45">
      <c r="E16" s="2"/>
      <c r="M16" s="12"/>
      <c r="O16" s="12"/>
    </row>
    <row r="17" spans="5:13" x14ac:dyDescent="0.45">
      <c r="E17" s="2"/>
      <c r="M17" s="2"/>
    </row>
    <row r="18" spans="5:13" x14ac:dyDescent="0.45">
      <c r="E18" s="2"/>
      <c r="M18" s="2"/>
    </row>
    <row r="19" spans="5:13" x14ac:dyDescent="0.45">
      <c r="E19" s="12"/>
      <c r="M19" s="2"/>
    </row>
    <row r="20" spans="5:13" x14ac:dyDescent="0.45">
      <c r="M20" s="1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33"/>
  <sheetViews>
    <sheetView rightToLeft="1" view="pageBreakPreview" zoomScale="85" zoomScaleNormal="100" zoomScaleSheetLayoutView="85" workbookViewId="0">
      <selection activeCell="Q24" sqref="Q24"/>
    </sheetView>
  </sheetViews>
  <sheetFormatPr defaultRowHeight="18.75" x14ac:dyDescent="0.45"/>
  <cols>
    <col min="1" max="1" width="29.285156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8" style="1" bestFit="1" customWidth="1"/>
    <col min="16" max="16" width="1" style="1" customWidth="1"/>
    <col min="17" max="17" width="32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9" ht="30" x14ac:dyDescent="0.45">
      <c r="A3" s="18" t="s">
        <v>64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9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9" ht="30" x14ac:dyDescent="0.45">
      <c r="A6" s="18" t="s">
        <v>3</v>
      </c>
      <c r="C6" s="21" t="s">
        <v>66</v>
      </c>
      <c r="D6" s="21" t="s">
        <v>66</v>
      </c>
      <c r="E6" s="21" t="s">
        <v>66</v>
      </c>
      <c r="F6" s="21" t="s">
        <v>66</v>
      </c>
      <c r="G6" s="21" t="s">
        <v>66</v>
      </c>
      <c r="H6" s="21" t="s">
        <v>66</v>
      </c>
      <c r="I6" s="21" t="s">
        <v>66</v>
      </c>
      <c r="K6" s="21" t="s">
        <v>67</v>
      </c>
      <c r="L6" s="21" t="s">
        <v>67</v>
      </c>
      <c r="M6" s="21" t="s">
        <v>67</v>
      </c>
      <c r="N6" s="21" t="s">
        <v>67</v>
      </c>
      <c r="O6" s="21" t="s">
        <v>67</v>
      </c>
      <c r="P6" s="21" t="s">
        <v>67</v>
      </c>
      <c r="Q6" s="21" t="s">
        <v>67</v>
      </c>
    </row>
    <row r="7" spans="1:19" ht="30" x14ac:dyDescent="0.45">
      <c r="A7" s="21" t="s">
        <v>3</v>
      </c>
      <c r="C7" s="21" t="s">
        <v>7</v>
      </c>
      <c r="E7" s="21" t="s">
        <v>81</v>
      </c>
      <c r="G7" s="21" t="s">
        <v>82</v>
      </c>
      <c r="I7" s="21" t="s">
        <v>85</v>
      </c>
      <c r="K7" s="21" t="s">
        <v>7</v>
      </c>
      <c r="M7" s="21" t="s">
        <v>81</v>
      </c>
      <c r="O7" s="21" t="s">
        <v>82</v>
      </c>
      <c r="Q7" s="21" t="s">
        <v>85</v>
      </c>
    </row>
    <row r="8" spans="1:19" x14ac:dyDescent="0.45">
      <c r="A8" s="1" t="s">
        <v>17</v>
      </c>
      <c r="C8" s="6">
        <v>300000</v>
      </c>
      <c r="D8" s="6"/>
      <c r="E8" s="6">
        <v>5819752834</v>
      </c>
      <c r="F8" s="6"/>
      <c r="G8" s="6">
        <v>6826141350</v>
      </c>
      <c r="H8" s="6"/>
      <c r="I8" s="6">
        <v>-1006388516</v>
      </c>
      <c r="J8" s="6"/>
      <c r="K8" s="6">
        <v>300000</v>
      </c>
      <c r="L8" s="6"/>
      <c r="M8" s="6">
        <v>5819752834</v>
      </c>
      <c r="N8" s="6"/>
      <c r="O8" s="6">
        <v>6826141350</v>
      </c>
      <c r="P8" s="6"/>
      <c r="Q8" s="6">
        <v>-1006388516</v>
      </c>
      <c r="R8" s="6"/>
      <c r="S8" s="6"/>
    </row>
    <row r="9" spans="1:19" x14ac:dyDescent="0.45">
      <c r="A9" s="1" t="s">
        <v>15</v>
      </c>
      <c r="C9" s="6">
        <v>38137</v>
      </c>
      <c r="D9" s="6"/>
      <c r="E9" s="6">
        <v>26734037</v>
      </c>
      <c r="F9" s="6"/>
      <c r="G9" s="6">
        <v>26537059</v>
      </c>
      <c r="H9" s="6"/>
      <c r="I9" s="6">
        <v>196978</v>
      </c>
      <c r="J9" s="6"/>
      <c r="K9" s="6">
        <v>38137</v>
      </c>
      <c r="L9" s="6"/>
      <c r="M9" s="6">
        <v>26734037</v>
      </c>
      <c r="N9" s="6"/>
      <c r="O9" s="6">
        <v>26537059</v>
      </c>
      <c r="P9" s="6"/>
      <c r="Q9" s="6">
        <v>196978</v>
      </c>
      <c r="R9" s="6"/>
      <c r="S9" s="6"/>
    </row>
    <row r="10" spans="1:19" x14ac:dyDescent="0.45">
      <c r="A10" s="1" t="s">
        <v>19</v>
      </c>
      <c r="C10" s="6">
        <v>38137</v>
      </c>
      <c r="D10" s="6"/>
      <c r="E10" s="6">
        <v>78357035</v>
      </c>
      <c r="F10" s="6"/>
      <c r="G10" s="6">
        <v>26734037</v>
      </c>
      <c r="H10" s="6"/>
      <c r="I10" s="6">
        <v>51622998</v>
      </c>
      <c r="J10" s="6"/>
      <c r="K10" s="6">
        <v>38137</v>
      </c>
      <c r="L10" s="6"/>
      <c r="M10" s="6">
        <v>78357035</v>
      </c>
      <c r="N10" s="6"/>
      <c r="O10" s="6">
        <v>26734037</v>
      </c>
      <c r="P10" s="6"/>
      <c r="Q10" s="6">
        <v>51622998</v>
      </c>
      <c r="R10" s="6"/>
      <c r="S10" s="6"/>
    </row>
    <row r="11" spans="1:19" x14ac:dyDescent="0.45">
      <c r="A11" s="1" t="s">
        <v>18</v>
      </c>
      <c r="C11" s="6">
        <v>26900</v>
      </c>
      <c r="D11" s="6"/>
      <c r="E11" s="6">
        <v>91839673164</v>
      </c>
      <c r="F11" s="6"/>
      <c r="G11" s="6">
        <v>49517498990</v>
      </c>
      <c r="H11" s="6"/>
      <c r="I11" s="6">
        <v>42322174174</v>
      </c>
      <c r="J11" s="6"/>
      <c r="K11" s="6">
        <v>36700</v>
      </c>
      <c r="L11" s="6"/>
      <c r="M11" s="6">
        <v>116700617534</v>
      </c>
      <c r="N11" s="6"/>
      <c r="O11" s="6">
        <v>67225249984</v>
      </c>
      <c r="P11" s="6"/>
      <c r="Q11" s="6">
        <v>49475367550</v>
      </c>
      <c r="R11" s="6"/>
      <c r="S11" s="6"/>
    </row>
    <row r="12" spans="1:19" x14ac:dyDescent="0.45">
      <c r="A12" s="1" t="s">
        <v>78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6">
        <v>5100000</v>
      </c>
      <c r="L12" s="6"/>
      <c r="M12" s="6">
        <v>16653816770</v>
      </c>
      <c r="N12" s="6"/>
      <c r="O12" s="6">
        <v>17713374570</v>
      </c>
      <c r="P12" s="6"/>
      <c r="Q12" s="6">
        <v>-1059557800</v>
      </c>
      <c r="R12" s="6"/>
      <c r="S12" s="6"/>
    </row>
    <row r="13" spans="1:19" x14ac:dyDescent="0.45">
      <c r="A13" s="1" t="s">
        <v>80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3796964</v>
      </c>
      <c r="L13" s="6"/>
      <c r="M13" s="6">
        <v>24791720673</v>
      </c>
      <c r="N13" s="6"/>
      <c r="O13" s="6">
        <v>26571579332</v>
      </c>
      <c r="P13" s="6"/>
      <c r="Q13" s="6">
        <v>-1779858659</v>
      </c>
      <c r="R13" s="6"/>
      <c r="S13" s="6"/>
    </row>
    <row r="14" spans="1:19" x14ac:dyDescent="0.45">
      <c r="A14" s="1" t="s">
        <v>16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108053</v>
      </c>
      <c r="L14" s="6"/>
      <c r="M14" s="6">
        <v>54026500</v>
      </c>
      <c r="N14" s="6"/>
      <c r="O14" s="6">
        <v>53705042</v>
      </c>
      <c r="P14" s="6"/>
      <c r="Q14" s="6">
        <v>321458</v>
      </c>
      <c r="R14" s="6"/>
      <c r="S14" s="6"/>
    </row>
    <row r="15" spans="1:19" x14ac:dyDescent="0.45">
      <c r="A15" s="1" t="s">
        <v>86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5000000</v>
      </c>
      <c r="L15" s="6"/>
      <c r="M15" s="6">
        <v>55148900921</v>
      </c>
      <c r="N15" s="6"/>
      <c r="O15" s="6">
        <v>54623047500</v>
      </c>
      <c r="P15" s="6"/>
      <c r="Q15" s="6">
        <v>525853421</v>
      </c>
      <c r="R15" s="6"/>
      <c r="S15" s="6"/>
    </row>
    <row r="16" spans="1:19" x14ac:dyDescent="0.45">
      <c r="A16" s="1" t="s">
        <v>87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1500000</v>
      </c>
      <c r="L16" s="6"/>
      <c r="M16" s="6">
        <v>25045882828</v>
      </c>
      <c r="N16" s="6"/>
      <c r="O16" s="6">
        <v>28062031500</v>
      </c>
      <c r="P16" s="6"/>
      <c r="Q16" s="6">
        <v>-3016148672</v>
      </c>
      <c r="R16" s="6"/>
      <c r="S16" s="6"/>
    </row>
    <row r="17" spans="1:19" x14ac:dyDescent="0.45">
      <c r="A17" s="1" t="s">
        <v>88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749943</v>
      </c>
      <c r="L17" s="6"/>
      <c r="M17" s="6">
        <v>3304173027</v>
      </c>
      <c r="N17" s="6"/>
      <c r="O17" s="6">
        <v>4250504877</v>
      </c>
      <c r="P17" s="6"/>
      <c r="Q17" s="6">
        <v>-946331850</v>
      </c>
      <c r="R17" s="6"/>
      <c r="S17" s="6"/>
    </row>
    <row r="18" spans="1:19" x14ac:dyDescent="0.45">
      <c r="A18" s="1" t="s">
        <v>89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6">
        <v>5100</v>
      </c>
      <c r="L18" s="6"/>
      <c r="M18" s="6">
        <v>12005851330</v>
      </c>
      <c r="N18" s="6"/>
      <c r="O18" s="6">
        <v>8971900872</v>
      </c>
      <c r="P18" s="6"/>
      <c r="Q18" s="6">
        <v>3033950458</v>
      </c>
      <c r="R18" s="6"/>
      <c r="S18" s="6"/>
    </row>
    <row r="19" spans="1:19" x14ac:dyDescent="0.45">
      <c r="A19" s="1" t="s">
        <v>90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1249992</v>
      </c>
      <c r="L19" s="6"/>
      <c r="M19" s="6">
        <v>19625752926</v>
      </c>
      <c r="N19" s="6"/>
      <c r="O19" s="6">
        <v>21173129491</v>
      </c>
      <c r="P19" s="6"/>
      <c r="Q19" s="6">
        <v>-1547376565</v>
      </c>
      <c r="R19" s="6"/>
      <c r="S19" s="6"/>
    </row>
    <row r="20" spans="1:19" x14ac:dyDescent="0.45">
      <c r="A20" s="1" t="s">
        <v>91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2125000</v>
      </c>
      <c r="L20" s="6"/>
      <c r="M20" s="6">
        <v>29530740533</v>
      </c>
      <c r="N20" s="6"/>
      <c r="O20" s="6">
        <v>29509616812</v>
      </c>
      <c r="P20" s="6"/>
      <c r="Q20" s="6">
        <v>21123721</v>
      </c>
      <c r="R20" s="6"/>
      <c r="S20" s="6"/>
    </row>
    <row r="21" spans="1:19" x14ac:dyDescent="0.45">
      <c r="A21" s="1" t="s">
        <v>92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2860000</v>
      </c>
      <c r="L21" s="6"/>
      <c r="M21" s="6">
        <v>10798214870</v>
      </c>
      <c r="N21" s="6"/>
      <c r="O21" s="6">
        <v>12449422557</v>
      </c>
      <c r="P21" s="6"/>
      <c r="Q21" s="6">
        <v>-1651207687</v>
      </c>
      <c r="R21" s="6"/>
      <c r="S21" s="6"/>
    </row>
    <row r="22" spans="1:19" x14ac:dyDescent="0.45">
      <c r="A22" s="1" t="s">
        <v>84</v>
      </c>
      <c r="C22" s="6">
        <v>7300</v>
      </c>
      <c r="D22" s="6"/>
      <c r="E22" s="6">
        <v>24330912822</v>
      </c>
      <c r="F22" s="6"/>
      <c r="G22" s="6">
        <v>17838905554</v>
      </c>
      <c r="H22" s="6"/>
      <c r="I22" s="6">
        <v>6492007268</v>
      </c>
      <c r="J22" s="6"/>
      <c r="K22" s="6">
        <v>38300</v>
      </c>
      <c r="L22" s="6"/>
      <c r="M22" s="6">
        <v>105771600580</v>
      </c>
      <c r="N22" s="6"/>
      <c r="O22" s="6">
        <v>91683141435</v>
      </c>
      <c r="P22" s="6"/>
      <c r="Q22" s="6">
        <v>14088459145</v>
      </c>
      <c r="R22" s="6"/>
      <c r="S22" s="6"/>
    </row>
    <row r="23" spans="1:19" x14ac:dyDescent="0.45">
      <c r="A23" s="1" t="s">
        <v>93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36000</v>
      </c>
      <c r="L23" s="6"/>
      <c r="M23" s="6">
        <v>28488475528</v>
      </c>
      <c r="N23" s="6"/>
      <c r="O23" s="6">
        <v>28471918529</v>
      </c>
      <c r="P23" s="6"/>
      <c r="Q23" s="6">
        <v>16556999</v>
      </c>
      <c r="R23" s="6"/>
      <c r="S23" s="6"/>
    </row>
    <row r="24" spans="1:19" x14ac:dyDescent="0.45">
      <c r="A24" s="1" t="s">
        <v>94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6">
        <v>43499</v>
      </c>
      <c r="L24" s="6"/>
      <c r="M24" s="6">
        <v>43499000000</v>
      </c>
      <c r="N24" s="6"/>
      <c r="O24" s="6">
        <v>10670461034</v>
      </c>
      <c r="P24" s="6"/>
      <c r="Q24" s="6">
        <v>32828538966</v>
      </c>
      <c r="R24" s="6"/>
      <c r="S24" s="6"/>
    </row>
    <row r="25" spans="1:19" x14ac:dyDescent="0.45">
      <c r="A25" s="1" t="s">
        <v>95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6">
        <v>40933</v>
      </c>
      <c r="L25" s="6"/>
      <c r="M25" s="6">
        <v>40933000000</v>
      </c>
      <c r="N25" s="6"/>
      <c r="O25" s="6">
        <v>10988591898</v>
      </c>
      <c r="P25" s="6"/>
      <c r="Q25" s="6">
        <v>29944408102</v>
      </c>
      <c r="R25" s="6"/>
      <c r="S25" s="6"/>
    </row>
    <row r="26" spans="1:19" ht="19.5" thickBot="1" x14ac:dyDescent="0.5">
      <c r="C26" s="10">
        <f>SUM(C8:C25)</f>
        <v>410474</v>
      </c>
      <c r="D26" s="6"/>
      <c r="E26" s="10">
        <f>SUM(E8:E25)</f>
        <v>122095429892</v>
      </c>
      <c r="F26" s="6"/>
      <c r="G26" s="10">
        <f>SUM(G8:G25)</f>
        <v>74235816990</v>
      </c>
      <c r="H26" s="6"/>
      <c r="I26" s="10">
        <f>SUM(I8:I25)</f>
        <v>47859612902</v>
      </c>
      <c r="J26" s="6"/>
      <c r="K26" s="10">
        <f>SUM(K8:K25)</f>
        <v>23066758</v>
      </c>
      <c r="L26" s="6"/>
      <c r="M26" s="10">
        <f>SUM(M8:M25)</f>
        <v>538276617926</v>
      </c>
      <c r="N26" s="6"/>
      <c r="O26" s="10">
        <f>SUM(O8:O25)</f>
        <v>419297087879</v>
      </c>
      <c r="P26" s="6"/>
      <c r="Q26" s="10">
        <f>SUM(Q8:Q25)</f>
        <v>118979530047</v>
      </c>
      <c r="R26" s="6"/>
      <c r="S26" s="6"/>
    </row>
    <row r="27" spans="1:19" ht="19.5" thickTop="1" x14ac:dyDescent="0.45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x14ac:dyDescent="0.45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x14ac:dyDescent="0.45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x14ac:dyDescent="0.45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x14ac:dyDescent="0.45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x14ac:dyDescent="0.4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3:19" x14ac:dyDescent="0.4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</sheetData>
  <mergeCells count="14">
    <mergeCell ref="A3:Q3"/>
    <mergeCell ref="A4:Q4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3"/>
  <sheetViews>
    <sheetView rightToLeft="1" view="pageBreakPreview" zoomScale="85" zoomScaleNormal="85" zoomScaleSheetLayoutView="85" workbookViewId="0">
      <selection activeCell="K36" sqref="K36"/>
    </sheetView>
  </sheetViews>
  <sheetFormatPr defaultRowHeight="18.75" x14ac:dyDescent="0.45"/>
  <cols>
    <col min="1" max="1" width="27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30" x14ac:dyDescent="0.45">
      <c r="A3" s="18" t="s">
        <v>64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ht="30" x14ac:dyDescent="0.45">
      <c r="A6" s="18" t="s">
        <v>3</v>
      </c>
      <c r="C6" s="21" t="s">
        <v>66</v>
      </c>
      <c r="D6" s="21" t="s">
        <v>66</v>
      </c>
      <c r="E6" s="21" t="s">
        <v>66</v>
      </c>
      <c r="F6" s="21" t="s">
        <v>66</v>
      </c>
      <c r="G6" s="21" t="s">
        <v>66</v>
      </c>
      <c r="H6" s="21" t="s">
        <v>66</v>
      </c>
      <c r="I6" s="21" t="s">
        <v>66</v>
      </c>
      <c r="J6" s="21" t="s">
        <v>66</v>
      </c>
      <c r="K6" s="21" t="s">
        <v>66</v>
      </c>
      <c r="M6" s="21" t="s">
        <v>67</v>
      </c>
      <c r="N6" s="21" t="s">
        <v>67</v>
      </c>
      <c r="O6" s="21" t="s">
        <v>67</v>
      </c>
      <c r="P6" s="21" t="s">
        <v>67</v>
      </c>
      <c r="Q6" s="21" t="s">
        <v>67</v>
      </c>
      <c r="R6" s="21" t="s">
        <v>67</v>
      </c>
      <c r="S6" s="21" t="s">
        <v>67</v>
      </c>
      <c r="T6" s="21" t="s">
        <v>67</v>
      </c>
      <c r="U6" s="21" t="s">
        <v>67</v>
      </c>
    </row>
    <row r="7" spans="1:21" ht="30" x14ac:dyDescent="0.45">
      <c r="A7" s="21" t="s">
        <v>3</v>
      </c>
      <c r="C7" s="21" t="s">
        <v>96</v>
      </c>
      <c r="E7" s="21" t="s">
        <v>97</v>
      </c>
      <c r="G7" s="21" t="s">
        <v>98</v>
      </c>
      <c r="I7" s="21" t="s">
        <v>31</v>
      </c>
      <c r="K7" s="21" t="s">
        <v>99</v>
      </c>
      <c r="M7" s="21" t="s">
        <v>96</v>
      </c>
      <c r="O7" s="21" t="s">
        <v>97</v>
      </c>
      <c r="Q7" s="21" t="s">
        <v>98</v>
      </c>
      <c r="S7" s="21" t="s">
        <v>31</v>
      </c>
      <c r="U7" s="21" t="s">
        <v>99</v>
      </c>
    </row>
    <row r="8" spans="1:21" x14ac:dyDescent="0.45">
      <c r="A8" s="1" t="s">
        <v>17</v>
      </c>
      <c r="C8" s="6">
        <v>0</v>
      </c>
      <c r="D8" s="6"/>
      <c r="E8" s="6">
        <v>0</v>
      </c>
      <c r="F8" s="6"/>
      <c r="G8" s="6">
        <v>-1006388516</v>
      </c>
      <c r="H8" s="6"/>
      <c r="I8" s="6">
        <v>-1006388516</v>
      </c>
      <c r="K8" s="4">
        <v>-2.2499999999999999E-2</v>
      </c>
      <c r="M8" s="6">
        <v>0</v>
      </c>
      <c r="N8" s="6"/>
      <c r="O8" s="6">
        <v>0</v>
      </c>
      <c r="P8" s="6"/>
      <c r="Q8" s="6">
        <v>-1006388516</v>
      </c>
      <c r="R8" s="6"/>
      <c r="S8" s="6">
        <v>-1006388516</v>
      </c>
      <c r="U8" s="4">
        <v>-1.2999999999999999E-3</v>
      </c>
    </row>
    <row r="9" spans="1:21" x14ac:dyDescent="0.45">
      <c r="A9" s="1" t="s">
        <v>15</v>
      </c>
      <c r="C9" s="6">
        <v>0</v>
      </c>
      <c r="D9" s="6"/>
      <c r="E9" s="6">
        <v>0</v>
      </c>
      <c r="F9" s="6"/>
      <c r="G9" s="6">
        <v>196978</v>
      </c>
      <c r="H9" s="6"/>
      <c r="I9" s="6">
        <v>196978</v>
      </c>
      <c r="K9" s="4">
        <v>0</v>
      </c>
      <c r="M9" s="6">
        <v>0</v>
      </c>
      <c r="N9" s="6"/>
      <c r="O9" s="6">
        <v>0</v>
      </c>
      <c r="P9" s="6"/>
      <c r="Q9" s="6">
        <v>196978</v>
      </c>
      <c r="R9" s="6"/>
      <c r="S9" s="6">
        <v>196978</v>
      </c>
      <c r="U9" s="4">
        <v>0</v>
      </c>
    </row>
    <row r="10" spans="1:21" x14ac:dyDescent="0.45">
      <c r="A10" s="1" t="s">
        <v>19</v>
      </c>
      <c r="C10" s="6">
        <v>0</v>
      </c>
      <c r="D10" s="6"/>
      <c r="E10" s="6">
        <v>0</v>
      </c>
      <c r="F10" s="6"/>
      <c r="G10" s="6">
        <v>51622998</v>
      </c>
      <c r="H10" s="6"/>
      <c r="I10" s="6">
        <v>51622998</v>
      </c>
      <c r="K10" s="4">
        <v>1.1999999999999999E-3</v>
      </c>
      <c r="M10" s="6">
        <v>0</v>
      </c>
      <c r="N10" s="6"/>
      <c r="O10" s="6">
        <v>0</v>
      </c>
      <c r="P10" s="6"/>
      <c r="Q10" s="6">
        <v>51622998</v>
      </c>
      <c r="R10" s="6"/>
      <c r="S10" s="6">
        <v>51622998</v>
      </c>
      <c r="U10" s="4">
        <v>1E-4</v>
      </c>
    </row>
    <row r="11" spans="1:21" x14ac:dyDescent="0.45">
      <c r="A11" s="1" t="s">
        <v>18</v>
      </c>
      <c r="C11" s="6">
        <v>0</v>
      </c>
      <c r="D11" s="6"/>
      <c r="E11" s="6">
        <v>-24651343922</v>
      </c>
      <c r="F11" s="6"/>
      <c r="G11" s="6">
        <v>42322174174</v>
      </c>
      <c r="H11" s="6"/>
      <c r="I11" s="6">
        <v>17670830252</v>
      </c>
      <c r="K11" s="4">
        <v>0.39479999999999998</v>
      </c>
      <c r="M11" s="6">
        <v>0</v>
      </c>
      <c r="N11" s="6"/>
      <c r="O11" s="6">
        <v>507916884786</v>
      </c>
      <c r="P11" s="6"/>
      <c r="Q11" s="6">
        <v>49475367550</v>
      </c>
      <c r="R11" s="6"/>
      <c r="S11" s="6">
        <v>557392252336</v>
      </c>
      <c r="U11" s="4">
        <v>0.69279999999999997</v>
      </c>
    </row>
    <row r="12" spans="1:21" x14ac:dyDescent="0.45">
      <c r="A12" s="1" t="s">
        <v>78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K12" s="4">
        <v>0</v>
      </c>
      <c r="M12" s="6">
        <v>321300000</v>
      </c>
      <c r="N12" s="6"/>
      <c r="O12" s="6">
        <v>0</v>
      </c>
      <c r="P12" s="6"/>
      <c r="Q12" s="6">
        <v>-1059557800</v>
      </c>
      <c r="R12" s="6"/>
      <c r="S12" s="6">
        <v>-738257800</v>
      </c>
      <c r="U12" s="4">
        <v>-8.9999999999999998E-4</v>
      </c>
    </row>
    <row r="13" spans="1:21" x14ac:dyDescent="0.45">
      <c r="A13" s="1" t="s">
        <v>80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K13" s="4">
        <v>0</v>
      </c>
      <c r="M13" s="6">
        <v>2468026600</v>
      </c>
      <c r="N13" s="6"/>
      <c r="O13" s="6">
        <v>0</v>
      </c>
      <c r="P13" s="6"/>
      <c r="Q13" s="6">
        <v>-1779858659</v>
      </c>
      <c r="R13" s="6"/>
      <c r="S13" s="6">
        <v>688167941</v>
      </c>
      <c r="U13" s="4">
        <v>8.9999999999999998E-4</v>
      </c>
    </row>
    <row r="14" spans="1:21" x14ac:dyDescent="0.45">
      <c r="A14" s="1" t="s">
        <v>16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K14" s="4">
        <v>0</v>
      </c>
      <c r="M14" s="6">
        <v>0</v>
      </c>
      <c r="N14" s="6"/>
      <c r="O14" s="6">
        <v>0</v>
      </c>
      <c r="P14" s="6"/>
      <c r="Q14" s="6">
        <v>321458</v>
      </c>
      <c r="R14" s="6"/>
      <c r="S14" s="6">
        <v>321458</v>
      </c>
      <c r="U14" s="4">
        <v>0</v>
      </c>
    </row>
    <row r="15" spans="1:21" x14ac:dyDescent="0.45">
      <c r="A15" s="1" t="s">
        <v>86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K15" s="4">
        <v>0</v>
      </c>
      <c r="M15" s="6">
        <v>0</v>
      </c>
      <c r="N15" s="6"/>
      <c r="O15" s="6">
        <v>0</v>
      </c>
      <c r="P15" s="6"/>
      <c r="Q15" s="6">
        <v>525853421</v>
      </c>
      <c r="R15" s="6"/>
      <c r="S15" s="6">
        <v>525853421</v>
      </c>
      <c r="U15" s="4">
        <v>6.9999999999999999E-4</v>
      </c>
    </row>
    <row r="16" spans="1:21" x14ac:dyDescent="0.45">
      <c r="A16" s="1" t="s">
        <v>87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K16" s="4">
        <v>0</v>
      </c>
      <c r="M16" s="6">
        <v>0</v>
      </c>
      <c r="N16" s="6"/>
      <c r="O16" s="6">
        <v>0</v>
      </c>
      <c r="P16" s="6"/>
      <c r="Q16" s="6">
        <v>-3016148672</v>
      </c>
      <c r="R16" s="6"/>
      <c r="S16" s="6">
        <v>-3016148672</v>
      </c>
      <c r="U16" s="4">
        <v>-3.7000000000000002E-3</v>
      </c>
    </row>
    <row r="17" spans="1:21" x14ac:dyDescent="0.45">
      <c r="A17" s="1" t="s">
        <v>88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K17" s="4">
        <v>0</v>
      </c>
      <c r="M17" s="6">
        <v>0</v>
      </c>
      <c r="N17" s="6"/>
      <c r="O17" s="6">
        <v>0</v>
      </c>
      <c r="P17" s="6"/>
      <c r="Q17" s="6">
        <v>-946331850</v>
      </c>
      <c r="R17" s="6"/>
      <c r="S17" s="6">
        <v>-946331850</v>
      </c>
      <c r="U17" s="4">
        <v>-1.1999999999999999E-3</v>
      </c>
    </row>
    <row r="18" spans="1:21" x14ac:dyDescent="0.45">
      <c r="A18" s="1" t="s">
        <v>89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K18" s="4">
        <v>0</v>
      </c>
      <c r="M18" s="6">
        <v>0</v>
      </c>
      <c r="N18" s="6"/>
      <c r="O18" s="6">
        <v>0</v>
      </c>
      <c r="P18" s="6"/>
      <c r="Q18" s="6">
        <v>3033950458</v>
      </c>
      <c r="R18" s="6"/>
      <c r="S18" s="6">
        <v>3033950458</v>
      </c>
      <c r="U18" s="4">
        <v>3.8E-3</v>
      </c>
    </row>
    <row r="19" spans="1:21" x14ac:dyDescent="0.45">
      <c r="A19" s="1" t="s">
        <v>90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K19" s="4">
        <v>0</v>
      </c>
      <c r="M19" s="6">
        <v>0</v>
      </c>
      <c r="N19" s="6"/>
      <c r="O19" s="6">
        <v>0</v>
      </c>
      <c r="P19" s="6"/>
      <c r="Q19" s="6">
        <v>-1547376565</v>
      </c>
      <c r="R19" s="6"/>
      <c r="S19" s="6">
        <v>-1547376565</v>
      </c>
      <c r="U19" s="4">
        <v>-1.9E-3</v>
      </c>
    </row>
    <row r="20" spans="1:21" x14ac:dyDescent="0.45">
      <c r="A20" s="1" t="s">
        <v>91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K20" s="4">
        <v>0</v>
      </c>
      <c r="M20" s="6">
        <v>0</v>
      </c>
      <c r="N20" s="6"/>
      <c r="O20" s="6">
        <v>0</v>
      </c>
      <c r="P20" s="6"/>
      <c r="Q20" s="6">
        <v>21123721</v>
      </c>
      <c r="R20" s="6"/>
      <c r="S20" s="6">
        <v>21123721</v>
      </c>
      <c r="U20" s="4">
        <v>0</v>
      </c>
    </row>
    <row r="21" spans="1:21" x14ac:dyDescent="0.45">
      <c r="A21" s="1" t="s">
        <v>92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K21" s="4">
        <v>0</v>
      </c>
      <c r="M21" s="6">
        <v>0</v>
      </c>
      <c r="N21" s="6"/>
      <c r="O21" s="6">
        <v>0</v>
      </c>
      <c r="P21" s="6"/>
      <c r="Q21" s="6">
        <v>-1651207687</v>
      </c>
      <c r="R21" s="6"/>
      <c r="S21" s="6">
        <v>-1651207687</v>
      </c>
      <c r="U21" s="4">
        <v>-2.0999999999999999E-3</v>
      </c>
    </row>
    <row r="22" spans="1:21" x14ac:dyDescent="0.45">
      <c r="A22" s="1" t="s">
        <v>16</v>
      </c>
      <c r="C22" s="6">
        <v>0</v>
      </c>
      <c r="D22" s="6"/>
      <c r="E22" s="6">
        <v>-26745110</v>
      </c>
      <c r="F22" s="6"/>
      <c r="G22" s="6">
        <v>0</v>
      </c>
      <c r="H22" s="6"/>
      <c r="I22" s="6">
        <v>-26745110</v>
      </c>
      <c r="K22" s="4">
        <v>-5.9999999999999995E-4</v>
      </c>
      <c r="M22" s="6">
        <v>0</v>
      </c>
      <c r="N22" s="6"/>
      <c r="O22" s="6">
        <v>118903736</v>
      </c>
      <c r="P22" s="6"/>
      <c r="Q22" s="6">
        <v>0</v>
      </c>
      <c r="R22" s="6"/>
      <c r="S22" s="6">
        <v>118903736</v>
      </c>
      <c r="U22" s="4">
        <v>1E-4</v>
      </c>
    </row>
    <row r="23" spans="1:21" ht="19.5" thickBot="1" x14ac:dyDescent="0.5">
      <c r="C23" s="10">
        <f>SUM(C8:C22)</f>
        <v>0</v>
      </c>
      <c r="D23" s="6"/>
      <c r="E23" s="10">
        <f>SUM(E8:E22)</f>
        <v>-24678089032</v>
      </c>
      <c r="F23" s="6"/>
      <c r="G23" s="10">
        <f>SUM(G8:G22)</f>
        <v>41367605634</v>
      </c>
      <c r="H23" s="6"/>
      <c r="I23" s="10">
        <f>SUM(I8:I22)</f>
        <v>16689516602</v>
      </c>
      <c r="K23" s="5">
        <f>SUM(K8:K22)</f>
        <v>0.37290000000000001</v>
      </c>
      <c r="M23" s="10">
        <f>SUM(M8:M22)</f>
        <v>2789326600</v>
      </c>
      <c r="N23" s="6"/>
      <c r="O23" s="10">
        <f>SUM(O8:O22)</f>
        <v>508035788522</v>
      </c>
      <c r="P23" s="6"/>
      <c r="Q23" s="10">
        <f>SUM(Q8:Q22)</f>
        <v>42101566835</v>
      </c>
      <c r="R23" s="6"/>
      <c r="S23" s="10">
        <f>SUM(S8:S22)</f>
        <v>552926681957</v>
      </c>
      <c r="U23" s="5">
        <f>SUM(U8:U22)</f>
        <v>0.68730000000000002</v>
      </c>
    </row>
    <row r="24" spans="1:21" ht="19.5" thickTop="1" x14ac:dyDescent="0.45">
      <c r="C24" s="6"/>
      <c r="D24" s="6"/>
      <c r="F24" s="6"/>
      <c r="G24" s="6"/>
      <c r="H24" s="6"/>
      <c r="I24" s="6"/>
      <c r="M24" s="6"/>
      <c r="N24" s="6"/>
      <c r="O24" s="6"/>
      <c r="P24" s="6"/>
      <c r="Q24" s="6"/>
      <c r="R24" s="6"/>
      <c r="S24" s="6"/>
    </row>
    <row r="25" spans="1:21" x14ac:dyDescent="0.45">
      <c r="C25" s="6"/>
      <c r="D25" s="6"/>
      <c r="E25" s="6"/>
      <c r="F25" s="6"/>
      <c r="G25" s="6"/>
      <c r="H25" s="6"/>
      <c r="I25" s="6"/>
      <c r="M25" s="6"/>
      <c r="N25" s="6"/>
      <c r="O25" s="6"/>
      <c r="P25" s="6"/>
      <c r="Q25" s="6"/>
      <c r="R25" s="6"/>
      <c r="S25" s="6"/>
    </row>
    <row r="26" spans="1:21" x14ac:dyDescent="0.45">
      <c r="C26" s="6"/>
      <c r="D26" s="6"/>
      <c r="E26" s="6"/>
      <c r="F26" s="6"/>
      <c r="G26" s="6"/>
      <c r="H26" s="6"/>
      <c r="I26" s="6"/>
      <c r="M26" s="6"/>
      <c r="N26" s="6"/>
      <c r="O26" s="6"/>
      <c r="P26" s="6"/>
      <c r="Q26" s="6"/>
      <c r="R26" s="6"/>
      <c r="S26" s="6"/>
    </row>
    <row r="27" spans="1:21" x14ac:dyDescent="0.45">
      <c r="C27" s="6"/>
      <c r="D27" s="6"/>
      <c r="E27" s="6"/>
      <c r="F27" s="6"/>
      <c r="G27" s="6"/>
      <c r="H27" s="6"/>
      <c r="I27" s="6"/>
    </row>
    <row r="28" spans="1:21" x14ac:dyDescent="0.45">
      <c r="C28" s="6"/>
      <c r="D28" s="6"/>
      <c r="E28" s="6"/>
      <c r="F28" s="6"/>
      <c r="G28" s="6"/>
      <c r="H28" s="6"/>
      <c r="I28" s="6"/>
    </row>
    <row r="29" spans="1:21" x14ac:dyDescent="0.45">
      <c r="C29" s="6"/>
      <c r="D29" s="6"/>
      <c r="E29" s="6"/>
      <c r="F29" s="6"/>
      <c r="G29" s="6"/>
      <c r="H29" s="6"/>
      <c r="I29" s="6"/>
    </row>
    <row r="30" spans="1:21" x14ac:dyDescent="0.45">
      <c r="C30" s="6"/>
      <c r="D30" s="6"/>
      <c r="E30" s="6"/>
      <c r="F30" s="6"/>
      <c r="G30" s="6"/>
      <c r="H30" s="6"/>
      <c r="I30" s="6"/>
    </row>
    <row r="31" spans="1:21" x14ac:dyDescent="0.45">
      <c r="C31" s="6"/>
      <c r="D31" s="6"/>
      <c r="E31" s="6"/>
      <c r="F31" s="6"/>
      <c r="G31" s="6"/>
      <c r="H31" s="6"/>
      <c r="I31" s="6"/>
    </row>
    <row r="32" spans="1:21" x14ac:dyDescent="0.45">
      <c r="C32" s="6"/>
      <c r="D32" s="6"/>
      <c r="E32" s="6"/>
      <c r="F32" s="6"/>
      <c r="G32" s="6"/>
      <c r="H32" s="6"/>
      <c r="I32" s="6"/>
    </row>
    <row r="33" spans="3:9" x14ac:dyDescent="0.45">
      <c r="C33" s="6"/>
      <c r="D33" s="6"/>
      <c r="E33" s="6"/>
      <c r="F33" s="6"/>
      <c r="G33" s="6"/>
      <c r="H33" s="6"/>
      <c r="I33" s="6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T16"/>
  <sheetViews>
    <sheetView rightToLeft="1" view="pageBreakPreview" zoomScaleNormal="100" zoomScaleSheetLayoutView="100" workbookViewId="0">
      <selection activeCell="O8" sqref="O8"/>
    </sheetView>
  </sheetViews>
  <sheetFormatPr defaultRowHeight="18.75" x14ac:dyDescent="0.45"/>
  <cols>
    <col min="1" max="1" width="27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0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0" ht="30" x14ac:dyDescent="0.45">
      <c r="A3" s="18" t="s">
        <v>64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0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20" ht="30" x14ac:dyDescent="0.45">
      <c r="A6" s="18" t="s">
        <v>68</v>
      </c>
      <c r="C6" s="21" t="s">
        <v>66</v>
      </c>
      <c r="D6" s="21" t="s">
        <v>66</v>
      </c>
      <c r="E6" s="21" t="s">
        <v>66</v>
      </c>
      <c r="F6" s="21" t="s">
        <v>66</v>
      </c>
      <c r="G6" s="21" t="s">
        <v>66</v>
      </c>
      <c r="H6" s="21" t="s">
        <v>66</v>
      </c>
      <c r="I6" s="21" t="s">
        <v>66</v>
      </c>
      <c r="K6" s="21" t="s">
        <v>67</v>
      </c>
      <c r="L6" s="21" t="s">
        <v>67</v>
      </c>
      <c r="M6" s="21" t="s">
        <v>67</v>
      </c>
      <c r="N6" s="21" t="s">
        <v>67</v>
      </c>
      <c r="O6" s="21" t="s">
        <v>67</v>
      </c>
      <c r="P6" s="21" t="s">
        <v>67</v>
      </c>
      <c r="Q6" s="21" t="s">
        <v>67</v>
      </c>
    </row>
    <row r="7" spans="1:20" ht="30" x14ac:dyDescent="0.45">
      <c r="A7" s="21" t="s">
        <v>68</v>
      </c>
      <c r="C7" s="21" t="s">
        <v>100</v>
      </c>
      <c r="E7" s="21" t="s">
        <v>97</v>
      </c>
      <c r="G7" s="21" t="s">
        <v>98</v>
      </c>
      <c r="I7" s="21" t="s">
        <v>101</v>
      </c>
      <c r="K7" s="21" t="s">
        <v>100</v>
      </c>
      <c r="M7" s="21" t="s">
        <v>97</v>
      </c>
      <c r="O7" s="21" t="s">
        <v>98</v>
      </c>
      <c r="Q7" s="21" t="s">
        <v>101</v>
      </c>
    </row>
    <row r="8" spans="1:20" x14ac:dyDescent="0.45">
      <c r="A8" s="1" t="s">
        <v>84</v>
      </c>
      <c r="C8" s="6">
        <v>0</v>
      </c>
      <c r="D8" s="6"/>
      <c r="E8" s="6">
        <v>17226050197</v>
      </c>
      <c r="F8" s="6"/>
      <c r="G8" s="6">
        <v>6492007268</v>
      </c>
      <c r="H8" s="6"/>
      <c r="I8" s="6">
        <v>23718057465</v>
      </c>
      <c r="J8" s="6"/>
      <c r="K8" s="6">
        <v>0</v>
      </c>
      <c r="L8" s="6"/>
      <c r="M8" s="6">
        <v>151568949068</v>
      </c>
      <c r="N8" s="6"/>
      <c r="O8" s="6">
        <v>14088459145</v>
      </c>
      <c r="P8" s="6"/>
      <c r="Q8" s="6">
        <v>165657408213</v>
      </c>
      <c r="R8" s="6"/>
      <c r="S8" s="6"/>
      <c r="T8" s="6"/>
    </row>
    <row r="9" spans="1:20" x14ac:dyDescent="0.45">
      <c r="A9" s="1" t="s">
        <v>93</v>
      </c>
      <c r="C9" s="6">
        <v>0</v>
      </c>
      <c r="D9" s="6"/>
      <c r="E9" s="6">
        <v>0</v>
      </c>
      <c r="F9" s="6"/>
      <c r="G9" s="6">
        <v>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16556999</v>
      </c>
      <c r="P9" s="6"/>
      <c r="Q9" s="6">
        <v>16556999</v>
      </c>
      <c r="R9" s="6"/>
      <c r="S9" s="6"/>
      <c r="T9" s="6"/>
    </row>
    <row r="10" spans="1:20" x14ac:dyDescent="0.45">
      <c r="A10" s="1" t="s">
        <v>94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32828538966</v>
      </c>
      <c r="P10" s="6"/>
      <c r="Q10" s="6">
        <v>32828538966</v>
      </c>
      <c r="R10" s="6"/>
      <c r="S10" s="6"/>
      <c r="T10" s="6"/>
    </row>
    <row r="11" spans="1:20" x14ac:dyDescent="0.45">
      <c r="A11" s="1" t="s">
        <v>95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29944408102</v>
      </c>
      <c r="P11" s="6"/>
      <c r="Q11" s="6">
        <v>29944408102</v>
      </c>
      <c r="R11" s="6"/>
      <c r="S11" s="6"/>
      <c r="T11" s="6"/>
    </row>
    <row r="12" spans="1:20" x14ac:dyDescent="0.45">
      <c r="A12" s="1" t="s">
        <v>24</v>
      </c>
      <c r="C12" s="6">
        <v>1248713245</v>
      </c>
      <c r="D12" s="6"/>
      <c r="E12" s="6">
        <v>0</v>
      </c>
      <c r="F12" s="6"/>
      <c r="G12" s="6">
        <v>0</v>
      </c>
      <c r="H12" s="6"/>
      <c r="I12" s="6">
        <v>1248713245</v>
      </c>
      <c r="J12" s="6"/>
      <c r="K12" s="6">
        <v>12328879175</v>
      </c>
      <c r="L12" s="6"/>
      <c r="M12" s="6">
        <v>1791973146</v>
      </c>
      <c r="N12" s="6"/>
      <c r="O12" s="6">
        <v>0</v>
      </c>
      <c r="P12" s="6"/>
      <c r="Q12" s="6">
        <v>14120852321</v>
      </c>
      <c r="R12" s="6"/>
      <c r="S12" s="6"/>
      <c r="T12" s="6"/>
    </row>
    <row r="13" spans="1:20" ht="19.5" thickBot="1" x14ac:dyDescent="0.5">
      <c r="C13" s="10">
        <f>SUM(C8:C12)</f>
        <v>1248713245</v>
      </c>
      <c r="D13" s="6"/>
      <c r="E13" s="10">
        <f>SUM(E8:E12)</f>
        <v>17226050197</v>
      </c>
      <c r="F13" s="6"/>
      <c r="G13" s="10">
        <f>SUM(G8:G12)</f>
        <v>6492007268</v>
      </c>
      <c r="H13" s="6"/>
      <c r="I13" s="10">
        <f>SUM(I8:I12)</f>
        <v>24966770710</v>
      </c>
      <c r="J13" s="6"/>
      <c r="K13" s="10">
        <f>SUM(K8:K12)</f>
        <v>12328879175</v>
      </c>
      <c r="L13" s="6"/>
      <c r="M13" s="10">
        <f>SUM(M8:M12)</f>
        <v>153360922214</v>
      </c>
      <c r="N13" s="6"/>
      <c r="O13" s="10">
        <f>SUM(O8:O12)</f>
        <v>76877963212</v>
      </c>
      <c r="P13" s="6"/>
      <c r="Q13" s="10">
        <f>SUM(Q8:Q12)</f>
        <v>242567764601</v>
      </c>
      <c r="R13" s="6"/>
      <c r="S13" s="6"/>
      <c r="T13" s="6"/>
    </row>
    <row r="14" spans="1:20" ht="19.5" thickTop="1" x14ac:dyDescent="0.45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x14ac:dyDescent="0.45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x14ac:dyDescent="0.45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2023-05-23T12:23:38Z</dcterms:created>
  <dcterms:modified xsi:type="dcterms:W3CDTF">2023-05-28T05:28:00Z</dcterms:modified>
</cp:coreProperties>
</file>