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1402\"/>
    </mc:Choice>
  </mc:AlternateContent>
  <xr:revisionPtr revIDLastSave="0" documentId="8_{0F5EE15B-57F8-46D2-81D7-1CADCDB33E55}" xr6:coauthVersionLast="47" xr6:coauthVersionMax="47" xr10:uidLastSave="{00000000-0000-0000-0000-000000000000}"/>
  <bookViews>
    <workbookView xWindow="-120" yWindow="-120" windowWidth="24240" windowHeight="13140" tabRatio="993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</workbook>
</file>

<file path=xl/calcChain.xml><?xml version="1.0" encoding="utf-8"?>
<calcChain xmlns="http://schemas.openxmlformats.org/spreadsheetml/2006/main">
  <c r="W13" i="1" l="1"/>
  <c r="O22" i="11"/>
  <c r="C23" i="11"/>
  <c r="O9" i="8"/>
  <c r="O10" i="8" s="1"/>
  <c r="Q10" i="8"/>
  <c r="Q26" i="7"/>
  <c r="G12" i="1"/>
  <c r="E12" i="1"/>
  <c r="U12" i="1"/>
  <c r="U13" i="1" s="1"/>
  <c r="W12" i="1"/>
  <c r="G10" i="15"/>
  <c r="E10" i="15"/>
  <c r="C10" i="15"/>
  <c r="E10" i="14"/>
  <c r="C10" i="14"/>
  <c r="G25" i="13"/>
  <c r="E25" i="13"/>
  <c r="C13" i="12"/>
  <c r="E13" i="12"/>
  <c r="G13" i="12"/>
  <c r="I13" i="12"/>
  <c r="K13" i="12"/>
  <c r="M13" i="12"/>
  <c r="O13" i="12"/>
  <c r="Q13" i="12"/>
  <c r="C22" i="11"/>
  <c r="E22" i="11"/>
  <c r="G22" i="11"/>
  <c r="I22" i="11"/>
  <c r="K22" i="11"/>
  <c r="M22" i="11"/>
  <c r="Q22" i="11"/>
  <c r="S22" i="11"/>
  <c r="U22" i="11"/>
  <c r="I23" i="10"/>
  <c r="G23" i="10"/>
  <c r="C23" i="10"/>
  <c r="E23" i="10"/>
  <c r="Q23" i="10"/>
  <c r="O23" i="10"/>
  <c r="M23" i="10"/>
  <c r="K23" i="10"/>
  <c r="Q14" i="9"/>
  <c r="O14" i="9"/>
  <c r="M14" i="9"/>
  <c r="K14" i="9"/>
  <c r="I14" i="9"/>
  <c r="G14" i="9"/>
  <c r="E14" i="9"/>
  <c r="C14" i="9"/>
  <c r="S10" i="8"/>
  <c r="I26" i="7"/>
  <c r="K26" i="7"/>
  <c r="M26" i="7"/>
  <c r="O26" i="7"/>
  <c r="S26" i="7"/>
  <c r="Y13" i="1"/>
  <c r="S13" i="1"/>
  <c r="Q13" i="1"/>
  <c r="G13" i="1"/>
  <c r="E13" i="1"/>
  <c r="C13" i="1"/>
  <c r="S22" i="6"/>
  <c r="Q22" i="6"/>
  <c r="O22" i="6"/>
  <c r="M22" i="6"/>
  <c r="K22" i="6"/>
</calcChain>
</file>

<file path=xl/sharedStrings.xml><?xml version="1.0" encoding="utf-8"?>
<sst xmlns="http://schemas.openxmlformats.org/spreadsheetml/2006/main" count="533" uniqueCount="122">
  <si>
    <t>صندوق قابل معامله كيميا زرين كاردان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</si>
  <si>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</si>
  <si>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</si>
  <si>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</si>
  <si>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</si>
  <si>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</si>
  <si>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</si>
  <si>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</si>
  <si>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</si>
  <si>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</si>
  <si>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</si>
  <si>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</si>
  <si>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</si>
  <si>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</si>
  <si>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</si>
  <si>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</si>
  <si>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</si>
  <si>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پالایش نفت تبریز</t>
  </si>
  <si>
    <t>تمام سکه طرح جدید0312 رفاه</t>
  </si>
  <si>
    <t>نرخ موثر</t>
  </si>
  <si>
    <t>اطلاعات اوراق بهادار با درآمد ثابت</t>
  </si>
  <si>
    <t>نام اوراق</t>
  </si>
  <si>
    <t>تاریخ سر رسید</t>
  </si>
  <si>
    <t>نرخ سود</t>
  </si>
  <si>
    <t>قیمت بازار هر ورقه</t>
  </si>
  <si>
    <t>اجاره دومینو14040208</t>
  </si>
  <si>
    <t>1404/02/07</t>
  </si>
  <si>
    <t>3.62%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</si>
  <si>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</si>
  <si>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</si>
  <si>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</si>
  <si>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</si>
  <si>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</si>
  <si>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</si>
  <si>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</si>
  <si>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</si>
  <si>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</si>
  <si>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</si>
  <si>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</si>
  <si>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</si>
  <si>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</si>
  <si>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</si>
  <si>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</si>
  <si>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</si>
  <si>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</si>
  <si>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</si>
  <si>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</si>
  <si>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</si>
  <si>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</si>
  <si>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</si>
  <si>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</si>
  <si>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</si>
  <si>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</si>
  <si>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</si>
  <si>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</si>
  <si>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</si>
  <si>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</si>
  <si>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</si>
  <si>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</si>
  <si>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</si>
  <si>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</si>
  <si>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</si>
  <si>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</si>
  <si>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</si>
  <si>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</si>
  <si>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</si>
  <si>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</si>
  <si>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</si>
  <si>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</si>
  <si>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</si>
  <si>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</si>
  <si>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</si>
  <si>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</si>
  <si>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</si>
  <si>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</si>
  <si>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</si>
  <si>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</si>
  <si>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</si>
  <si>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</si>
  <si>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</si>
  <si>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</si>
  <si>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</si>
  <si>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</si>
  <si>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بانک‌اقتصادنوین‌</t>
  </si>
  <si>
    <t>1401/04/29</t>
  </si>
  <si>
    <t>پالایش نفت اصفهان</t>
  </si>
  <si>
    <t>بهای فروش</t>
  </si>
  <si>
    <t>ارزش دفتری</t>
  </si>
  <si>
    <t>سود و زیان ناشی از تغییر قیمت</t>
  </si>
  <si>
    <t>سلف تمام سکه 001 مرکزی</t>
  </si>
  <si>
    <t>سود و زیان ناشی از فروش</t>
  </si>
  <si>
    <t>تمام سکه طرح جدید0211ملت</t>
  </si>
  <si>
    <t>سرمایه گذاری پارس آریان</t>
  </si>
  <si>
    <t>م .صنایع و معادن احیاء سپاهان</t>
  </si>
  <si>
    <t>سرمایه‌گذاری‌غدیر(هلدینگ‌</t>
  </si>
  <si>
    <t>کویر تایر</t>
  </si>
  <si>
    <t>فولاد مبارکه اصفهان</t>
  </si>
  <si>
    <t>آهن و فولاد غدیر ایرانیان</t>
  </si>
  <si>
    <t>اسنادخزانه-م16بودجه98-010503</t>
  </si>
  <si>
    <t>اسنادخزانه-م11بودجه99-020906</t>
  </si>
  <si>
    <t>اسنادخزانه-م18بودجه98-010614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</si>
  <si>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</si>
  <si>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</si>
  <si>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</si>
  <si>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</si>
  <si>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</si>
  <si>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</si>
  <si>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</si>
  <si>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</si>
  <si>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</si>
  <si>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205-283-6667725-1</t>
  </si>
  <si>
    <t>205-283-6667725-2</t>
  </si>
  <si>
    <t>849-810-1627461-1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</si>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</sst>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9" formatCode="#,##0.0\ ;\(#,##0.0\);\-\ 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5"/>
      <color rgb="FF000000"/>
      <name val="B Nazanin"/>
      <charset val="178"/>
    </font>
    <font>
      <sz val="15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0" fontId="1" fillId="0" borderId="0" xfId="0" applyNumberFormat="1" applyFont="1"/>
    <xf numFmtId="10" fontId="1" fillId="0" borderId="2" xfId="0" applyNumberFormat="1" applyFont="1" applyBorder="1"/>
    <xf numFmtId="164" fontId="1" fillId="0" borderId="0" xfId="0" applyNumberFormat="1" applyFont="1"/>
    <xf numFmtId="3" fontId="5" fillId="0" borderId="0" xfId="0" applyNumberFormat="1" applyFont="1"/>
    <xf numFmtId="169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view="pageBreakPreview" zoomScaleNormal="100" zoomScaleSheetLayoutView="100" workbookViewId="0">
      <selection activeCell="S15" sqref="S15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6.42578125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8.85546875" style="1" bestFit="1" customWidth="1"/>
    <col min="18" max="18" width="1" style="1" customWidth="1"/>
    <col min="19" max="19" width="11.7109375" style="1" bestFit="1" customWidth="1"/>
    <col min="20" max="20" width="1" style="1" customWidth="1"/>
    <col min="21" max="21" width="16.7109375" style="1" bestFit="1" customWidth="1"/>
    <col min="22" max="22" width="1" style="1" customWidth="1"/>
    <col min="23" max="23" width="20.140625" style="1" bestFit="1" customWidth="1"/>
    <col min="24" max="24" width="1" style="1" customWidth="1"/>
    <col min="25" max="25" width="32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s="4" customFormat="1" ht="25.5" x14ac:dyDescent="0.55000000000000004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s="4" customFormat="1" ht="25.5" x14ac:dyDescent="0.55000000000000004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s="4" customFormat="1" ht="25.5" x14ac:dyDescent="0.55000000000000004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 x14ac:dyDescent="0.45">
      <c r="A9" s="1" t="s">
        <v>15</v>
      </c>
      <c r="C9" s="9">
        <v>38137</v>
      </c>
      <c r="D9" s="9"/>
      <c r="E9" s="9">
        <v>26720135</v>
      </c>
      <c r="F9" s="9"/>
      <c r="G9" s="9">
        <v>26537059.395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38137</v>
      </c>
      <c r="R9" s="9"/>
      <c r="S9" s="9">
        <v>700</v>
      </c>
      <c r="T9" s="9"/>
      <c r="U9" s="9">
        <v>26720135</v>
      </c>
      <c r="V9" s="9"/>
      <c r="W9" s="9">
        <v>26537059.395</v>
      </c>
      <c r="Y9" s="12">
        <v>0</v>
      </c>
    </row>
    <row r="10" spans="1:25" x14ac:dyDescent="0.45">
      <c r="A10" s="1" t="s">
        <v>16</v>
      </c>
      <c r="C10" s="9">
        <v>108053</v>
      </c>
      <c r="D10" s="9"/>
      <c r="E10" s="9">
        <v>54026500</v>
      </c>
      <c r="F10" s="9"/>
      <c r="G10" s="9">
        <v>141136851.23010001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108053</v>
      </c>
      <c r="R10" s="9"/>
      <c r="S10" s="9">
        <v>1859</v>
      </c>
      <c r="T10" s="9"/>
      <c r="U10" s="9">
        <v>54026500</v>
      </c>
      <c r="V10" s="9"/>
      <c r="W10" s="9">
        <v>199675347.36434999</v>
      </c>
      <c r="Y10" s="12">
        <v>1E-4</v>
      </c>
    </row>
    <row r="11" spans="1:25" x14ac:dyDescent="0.45">
      <c r="A11" s="1" t="s">
        <v>17</v>
      </c>
      <c r="C11" s="9">
        <v>300000</v>
      </c>
      <c r="D11" s="9"/>
      <c r="E11" s="9">
        <v>4190409325</v>
      </c>
      <c r="F11" s="9"/>
      <c r="G11" s="9">
        <v>4896690300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300000</v>
      </c>
      <c r="R11" s="9"/>
      <c r="S11" s="9">
        <v>19210</v>
      </c>
      <c r="T11" s="9"/>
      <c r="U11" s="9">
        <v>4190409325</v>
      </c>
      <c r="V11" s="9"/>
      <c r="W11" s="9">
        <v>5728710150</v>
      </c>
      <c r="Y11" s="12">
        <v>2.5000000000000001E-3</v>
      </c>
    </row>
    <row r="12" spans="1:25" x14ac:dyDescent="0.45">
      <c r="A12" s="1" t="s">
        <v>18</v>
      </c>
      <c r="C12" s="9">
        <v>409300</v>
      </c>
      <c r="D12" s="9"/>
      <c r="E12" s="9">
        <f>753439120204-26</f>
        <v>753439120178</v>
      </c>
      <c r="F12" s="9"/>
      <c r="G12" s="9">
        <f>1239855141375-27</f>
        <v>1239855141348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409300</v>
      </c>
      <c r="R12" s="9"/>
      <c r="S12" s="9">
        <v>3145900</v>
      </c>
      <c r="T12" s="9"/>
      <c r="U12" s="9">
        <f>753439120204-26</f>
        <v>753439120178</v>
      </c>
      <c r="V12" s="9"/>
      <c r="W12" s="9">
        <f>1286007348912.5-27</f>
        <v>1286007348885.5</v>
      </c>
      <c r="Y12" s="12">
        <v>0.56320000000000003</v>
      </c>
    </row>
    <row r="13" spans="1:25" ht="19.5" thickBot="1" x14ac:dyDescent="0.5">
      <c r="C13" s="11">
        <f>SUM(C9:C12)</f>
        <v>855490</v>
      </c>
      <c r="D13" s="9"/>
      <c r="E13" s="11">
        <f>SUM(E9:E12)</f>
        <v>757710276138</v>
      </c>
      <c r="F13" s="9"/>
      <c r="G13" s="11">
        <f>SUM(G9:G12)</f>
        <v>1244919505558.625</v>
      </c>
      <c r="H13" s="9"/>
      <c r="I13" s="9"/>
      <c r="J13" s="9"/>
      <c r="K13" s="9"/>
      <c r="L13" s="9"/>
      <c r="M13" s="9"/>
      <c r="N13" s="9"/>
      <c r="O13" s="9"/>
      <c r="P13" s="9"/>
      <c r="Q13" s="11">
        <f>SUM(Q9:Q12)</f>
        <v>855490</v>
      </c>
      <c r="R13" s="9"/>
      <c r="S13" s="11">
        <f>SUM(S9:S12)</f>
        <v>3167669</v>
      </c>
      <c r="T13" s="9"/>
      <c r="U13" s="11">
        <f>SUM(U9:U12)</f>
        <v>757710276138</v>
      </c>
      <c r="V13" s="9"/>
      <c r="W13" s="11">
        <f>SUM(W9:W12)</f>
        <v>1291962271442.2593</v>
      </c>
      <c r="Y13" s="13">
        <f>SUM(Y9:Y12)</f>
        <v>0.56580000000000008</v>
      </c>
    </row>
    <row r="14" spans="1:25" ht="19.5" thickTop="1" x14ac:dyDescent="0.45">
      <c r="C14" s="9"/>
      <c r="D14" s="9"/>
      <c r="E14" s="1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5" x14ac:dyDescent="0.4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5" x14ac:dyDescent="0.4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23:23" x14ac:dyDescent="0.45">
      <c r="W17" s="1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32"/>
  <sheetViews>
    <sheetView rightToLeft="1" view="pageBreakPreview" zoomScaleNormal="100" zoomScaleSheetLayoutView="100" workbookViewId="0">
      <selection activeCell="G15" sqref="G15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67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25.5" x14ac:dyDescent="0.55000000000000004">
      <c r="A6" s="6" t="s">
        <v>107</v>
      </c>
      <c r="B6" s="6" t="s">
        <v>107</v>
      </c>
      <c r="C6" s="6" t="s">
        <v>107</v>
      </c>
      <c r="D6" s="4"/>
      <c r="E6" s="10" t="s">
        <v>69</v>
      </c>
      <c r="F6" s="4"/>
      <c r="G6" s="10" t="s">
        <v>70</v>
      </c>
    </row>
    <row r="7" spans="1:7" ht="25.5" x14ac:dyDescent="0.55000000000000004">
      <c r="A7" s="6" t="s">
        <v>108</v>
      </c>
      <c r="B7" s="4"/>
      <c r="C7" s="6" t="s">
        <v>31</v>
      </c>
      <c r="D7" s="4"/>
      <c r="E7" s="6" t="s">
        <v>109</v>
      </c>
      <c r="F7" s="4"/>
      <c r="G7" s="6" t="s">
        <v>109</v>
      </c>
    </row>
    <row r="8" spans="1:7" x14ac:dyDescent="0.45">
      <c r="A8" s="1" t="s">
        <v>37</v>
      </c>
      <c r="C8" s="1" t="s">
        <v>110</v>
      </c>
      <c r="E8" s="9">
        <v>0</v>
      </c>
      <c r="F8" s="9"/>
      <c r="G8" s="9">
        <v>1049076624</v>
      </c>
    </row>
    <row r="9" spans="1:7" x14ac:dyDescent="0.45">
      <c r="A9" s="1" t="s">
        <v>37</v>
      </c>
      <c r="C9" s="1" t="s">
        <v>38</v>
      </c>
      <c r="E9" s="9">
        <v>52332</v>
      </c>
      <c r="F9" s="9"/>
      <c r="G9" s="9">
        <v>-1132689</v>
      </c>
    </row>
    <row r="10" spans="1:7" x14ac:dyDescent="0.45">
      <c r="A10" s="1" t="s">
        <v>37</v>
      </c>
      <c r="C10" s="1" t="s">
        <v>111</v>
      </c>
      <c r="E10" s="9">
        <v>0</v>
      </c>
      <c r="F10" s="9"/>
      <c r="G10" s="9">
        <v>1440167208</v>
      </c>
    </row>
    <row r="11" spans="1:7" x14ac:dyDescent="0.45">
      <c r="A11" s="1" t="s">
        <v>41</v>
      </c>
      <c r="C11" s="1" t="s">
        <v>42</v>
      </c>
      <c r="E11" s="9">
        <v>1986732</v>
      </c>
      <c r="F11" s="9"/>
      <c r="G11" s="9">
        <v>31912025</v>
      </c>
    </row>
    <row r="12" spans="1:7" x14ac:dyDescent="0.45">
      <c r="A12" s="1" t="s">
        <v>43</v>
      </c>
      <c r="C12" s="1" t="s">
        <v>44</v>
      </c>
      <c r="E12" s="9">
        <v>0</v>
      </c>
      <c r="F12" s="9"/>
      <c r="G12" s="9">
        <v>180286548</v>
      </c>
    </row>
    <row r="13" spans="1:7" x14ac:dyDescent="0.45">
      <c r="A13" s="1" t="s">
        <v>45</v>
      </c>
      <c r="C13" s="1" t="s">
        <v>112</v>
      </c>
      <c r="E13" s="9">
        <v>0</v>
      </c>
      <c r="F13" s="9"/>
      <c r="G13" s="9">
        <v>31014</v>
      </c>
    </row>
    <row r="14" spans="1:7" x14ac:dyDescent="0.45">
      <c r="A14" s="1" t="s">
        <v>48</v>
      </c>
      <c r="C14" s="1" t="s">
        <v>49</v>
      </c>
      <c r="E14" s="9">
        <v>1085</v>
      </c>
      <c r="F14" s="9"/>
      <c r="G14" s="9">
        <v>8909</v>
      </c>
    </row>
    <row r="15" spans="1:7" x14ac:dyDescent="0.45">
      <c r="A15" s="1" t="s">
        <v>50</v>
      </c>
      <c r="C15" s="1" t="s">
        <v>51</v>
      </c>
      <c r="E15" s="9">
        <v>4185</v>
      </c>
      <c r="F15" s="9"/>
      <c r="G15" s="9">
        <v>51252</v>
      </c>
    </row>
    <row r="16" spans="1:7" x14ac:dyDescent="0.45">
      <c r="A16" s="1" t="s">
        <v>52</v>
      </c>
      <c r="C16" s="1" t="s">
        <v>53</v>
      </c>
      <c r="E16" s="9">
        <v>2057381</v>
      </c>
      <c r="F16" s="9"/>
      <c r="G16" s="9">
        <v>2186317</v>
      </c>
    </row>
    <row r="17" spans="1:7" x14ac:dyDescent="0.45">
      <c r="A17" s="1" t="s">
        <v>52</v>
      </c>
      <c r="C17" s="1" t="s">
        <v>54</v>
      </c>
      <c r="E17" s="9">
        <v>332082168</v>
      </c>
      <c r="F17" s="9"/>
      <c r="G17" s="9">
        <v>14324903922</v>
      </c>
    </row>
    <row r="18" spans="1:7" x14ac:dyDescent="0.45">
      <c r="A18" s="1" t="s">
        <v>52</v>
      </c>
      <c r="C18" s="1" t="s">
        <v>113</v>
      </c>
      <c r="E18" s="9">
        <v>0</v>
      </c>
      <c r="F18" s="9"/>
      <c r="G18" s="9">
        <v>19991095804</v>
      </c>
    </row>
    <row r="19" spans="1:7" x14ac:dyDescent="0.45">
      <c r="A19" s="1" t="s">
        <v>52</v>
      </c>
      <c r="C19" s="1" t="s">
        <v>56</v>
      </c>
      <c r="E19" s="9">
        <v>97671204</v>
      </c>
      <c r="F19" s="9"/>
      <c r="G19" s="9">
        <v>5450684804</v>
      </c>
    </row>
    <row r="20" spans="1:7" x14ac:dyDescent="0.45">
      <c r="A20" s="1" t="s">
        <v>57</v>
      </c>
      <c r="C20" s="1" t="s">
        <v>58</v>
      </c>
      <c r="E20" s="9">
        <v>6537</v>
      </c>
      <c r="F20" s="9"/>
      <c r="G20" s="9">
        <v>5469194</v>
      </c>
    </row>
    <row r="21" spans="1:7" x14ac:dyDescent="0.45">
      <c r="A21" s="1" t="s">
        <v>57</v>
      </c>
      <c r="C21" s="1" t="s">
        <v>114</v>
      </c>
      <c r="E21" s="9">
        <v>0</v>
      </c>
      <c r="F21" s="9"/>
      <c r="G21" s="9">
        <v>2772602832</v>
      </c>
    </row>
    <row r="22" spans="1:7" x14ac:dyDescent="0.45">
      <c r="A22" s="1" t="s">
        <v>57</v>
      </c>
      <c r="C22" s="1" t="s">
        <v>59</v>
      </c>
      <c r="E22" s="9">
        <v>349858343</v>
      </c>
      <c r="F22" s="9"/>
      <c r="G22" s="9">
        <v>3434643465</v>
      </c>
    </row>
    <row r="23" spans="1:7" x14ac:dyDescent="0.45">
      <c r="A23" s="1" t="s">
        <v>57</v>
      </c>
      <c r="C23" s="1" t="s">
        <v>60</v>
      </c>
      <c r="E23" s="9">
        <v>1002634271</v>
      </c>
      <c r="F23" s="9"/>
      <c r="G23" s="9">
        <v>17624033518</v>
      </c>
    </row>
    <row r="24" spans="1:7" x14ac:dyDescent="0.45">
      <c r="A24" s="1" t="s">
        <v>64</v>
      </c>
      <c r="C24" s="1" t="s">
        <v>65</v>
      </c>
      <c r="E24" s="9">
        <v>42165</v>
      </c>
      <c r="F24" s="9"/>
      <c r="G24" s="9">
        <v>81454</v>
      </c>
    </row>
    <row r="25" spans="1:7" ht="19.5" thickBot="1" x14ac:dyDescent="0.5">
      <c r="E25" s="11">
        <f>SUM(E8:E24)</f>
        <v>1786396403</v>
      </c>
      <c r="F25" s="9"/>
      <c r="G25" s="11">
        <f>SUM(G8:G24)</f>
        <v>66306102201</v>
      </c>
    </row>
    <row r="26" spans="1:7" ht="19.5" thickTop="1" x14ac:dyDescent="0.45">
      <c r="E26" s="9"/>
      <c r="F26" s="9"/>
      <c r="G26" s="9"/>
    </row>
    <row r="27" spans="1:7" x14ac:dyDescent="0.45">
      <c r="E27" s="9"/>
      <c r="F27" s="9"/>
      <c r="G27" s="9"/>
    </row>
    <row r="28" spans="1:7" x14ac:dyDescent="0.45">
      <c r="E28" s="9"/>
      <c r="F28" s="9"/>
      <c r="G28" s="9"/>
    </row>
    <row r="29" spans="1:7" x14ac:dyDescent="0.45">
      <c r="E29" s="9"/>
      <c r="F29" s="9"/>
      <c r="G29" s="9"/>
    </row>
    <row r="30" spans="1:7" x14ac:dyDescent="0.45">
      <c r="E30" s="9"/>
      <c r="F30" s="9"/>
      <c r="G30" s="9"/>
    </row>
    <row r="31" spans="1:7" x14ac:dyDescent="0.45">
      <c r="E31" s="9"/>
      <c r="F31" s="9"/>
      <c r="G31" s="9"/>
    </row>
    <row r="32" spans="1:7" x14ac:dyDescent="0.45">
      <c r="E32" s="9"/>
      <c r="F32" s="9"/>
      <c r="G32" s="9"/>
    </row>
  </sheetData>
  <mergeCells count="8">
    <mergeCell ref="A2:G2"/>
    <mergeCell ref="A4:G4"/>
    <mergeCell ref="A3:G3"/>
    <mergeCell ref="G7"/>
    <mergeCell ref="A7"/>
    <mergeCell ref="C7"/>
    <mergeCell ref="A6:C6"/>
    <mergeCell ref="E7"/>
  </mergeCells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4"/>
  <sheetViews>
    <sheetView rightToLeft="1" view="pageBreakPreview" zoomScale="130" zoomScaleNormal="100" zoomScaleSheetLayoutView="130" workbookViewId="0">
      <selection activeCell="A11" sqref="A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</row>
    <row r="3" spans="1:7" ht="30" x14ac:dyDescent="0.45">
      <c r="A3" s="2" t="s">
        <v>67</v>
      </c>
      <c r="B3" s="2"/>
      <c r="C3" s="2"/>
      <c r="D3" s="2"/>
      <c r="E3" s="2"/>
    </row>
    <row r="4" spans="1:7" ht="30" x14ac:dyDescent="0.45">
      <c r="A4" s="2" t="s">
        <v>2</v>
      </c>
      <c r="B4" s="2"/>
      <c r="C4" s="2"/>
      <c r="D4" s="2"/>
      <c r="E4" s="2"/>
    </row>
    <row r="6" spans="1:7" ht="25.5" x14ac:dyDescent="0.55000000000000004">
      <c r="A6" s="10" t="s">
        <v>115</v>
      </c>
      <c r="B6" s="4"/>
      <c r="C6" s="6" t="s">
        <v>69</v>
      </c>
      <c r="D6" s="4"/>
      <c r="E6" s="6" t="s">
        <v>6</v>
      </c>
      <c r="F6" s="4"/>
      <c r="G6" s="4"/>
    </row>
    <row r="7" spans="1:7" x14ac:dyDescent="0.45">
      <c r="A7" s="1" t="s">
        <v>115</v>
      </c>
      <c r="C7" s="9">
        <v>0</v>
      </c>
      <c r="D7" s="9"/>
      <c r="E7" s="9">
        <v>144554430</v>
      </c>
      <c r="F7" s="9"/>
      <c r="G7" s="9"/>
    </row>
    <row r="8" spans="1:7" x14ac:dyDescent="0.45">
      <c r="A8" s="1" t="s">
        <v>116</v>
      </c>
      <c r="C8" s="9">
        <v>195</v>
      </c>
      <c r="D8" s="9"/>
      <c r="E8" s="9">
        <v>5643437</v>
      </c>
      <c r="F8" s="9"/>
      <c r="G8" s="9"/>
    </row>
    <row r="9" spans="1:7" x14ac:dyDescent="0.45">
      <c r="A9" s="1" t="s">
        <v>117</v>
      </c>
      <c r="C9" s="9">
        <v>0</v>
      </c>
      <c r="D9" s="9"/>
      <c r="E9" s="9">
        <v>11953383</v>
      </c>
      <c r="F9" s="9"/>
      <c r="G9" s="9"/>
    </row>
    <row r="10" spans="1:7" ht="19.5" thickBot="1" x14ac:dyDescent="0.5">
      <c r="A10" s="1" t="s">
        <v>76</v>
      </c>
      <c r="C10" s="11">
        <f>SUM(C7:C9)</f>
        <v>195</v>
      </c>
      <c r="D10" s="9"/>
      <c r="E10" s="11">
        <f>SUM(E7:E9)</f>
        <v>162151250</v>
      </c>
      <c r="F10" s="9"/>
      <c r="G10" s="9"/>
    </row>
    <row r="11" spans="1:7" ht="19.5" thickTop="1" x14ac:dyDescent="0.45">
      <c r="C11" s="9"/>
      <c r="D11" s="9"/>
      <c r="E11" s="9"/>
      <c r="F11" s="9"/>
      <c r="G11" s="9"/>
    </row>
    <row r="12" spans="1:7" x14ac:dyDescent="0.45">
      <c r="C12" s="9"/>
      <c r="D12" s="9"/>
      <c r="E12" s="9"/>
      <c r="F12" s="9"/>
      <c r="G12" s="9"/>
    </row>
    <row r="13" spans="1:7" x14ac:dyDescent="0.45">
      <c r="C13" s="9"/>
      <c r="D13" s="9"/>
      <c r="E13" s="9"/>
      <c r="F13" s="9"/>
      <c r="G13" s="9"/>
    </row>
    <row r="14" spans="1:7" x14ac:dyDescent="0.45">
      <c r="C14" s="9"/>
      <c r="D14" s="9"/>
      <c r="E14" s="9"/>
      <c r="F14" s="9"/>
      <c r="G14" s="9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C8" sqref="C8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67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25.5" x14ac:dyDescent="0.45">
      <c r="A6" s="6" t="s">
        <v>71</v>
      </c>
      <c r="C6" s="6" t="s">
        <v>34</v>
      </c>
      <c r="E6" s="6" t="s">
        <v>104</v>
      </c>
      <c r="G6" s="6" t="s">
        <v>13</v>
      </c>
    </row>
    <row r="7" spans="1:7" x14ac:dyDescent="0.45">
      <c r="A7" s="1" t="s">
        <v>118</v>
      </c>
      <c r="C7" s="9">
        <v>47042765883</v>
      </c>
      <c r="E7" s="12">
        <v>0.65159999999999996</v>
      </c>
      <c r="G7" s="12">
        <v>2.06E-2</v>
      </c>
    </row>
    <row r="8" spans="1:7" x14ac:dyDescent="0.45">
      <c r="A8" s="1" t="s">
        <v>119</v>
      </c>
      <c r="C8" s="9">
        <v>23370514337</v>
      </c>
      <c r="E8" s="12">
        <v>0.32369999999999999</v>
      </c>
      <c r="G8" s="12">
        <v>1.0200000000000001E-2</v>
      </c>
    </row>
    <row r="9" spans="1:7" x14ac:dyDescent="0.45">
      <c r="A9" s="1" t="s">
        <v>120</v>
      </c>
      <c r="C9" s="9">
        <v>1786396403</v>
      </c>
      <c r="E9" s="12">
        <v>2.47E-2</v>
      </c>
      <c r="G9" s="12">
        <v>8.0000000000000004E-4</v>
      </c>
    </row>
    <row r="10" spans="1:7" ht="19.5" thickBot="1" x14ac:dyDescent="0.5">
      <c r="C10" s="11">
        <f>SUM(C7:C9)</f>
        <v>72199676623</v>
      </c>
      <c r="E10" s="13">
        <f>SUM(E7:E9)</f>
        <v>1</v>
      </c>
      <c r="G10" s="13">
        <f>SUM(G7:G9)</f>
        <v>3.1600000000000003E-2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13"/>
  <sheetViews>
    <sheetView rightToLeft="1" view="pageBreakPreview" zoomScaleNormal="100" zoomScaleSheetLayoutView="100" workbookViewId="0">
      <selection activeCell="R13" sqref="A13:R14"/>
    </sheetView>
  </sheetViews>
  <sheetFormatPr defaultRowHeight="18.75" x14ac:dyDescent="0.45"/>
  <cols>
    <col min="1" max="1" width="19.7109375" style="1" bestFit="1" customWidth="1"/>
    <col min="2" max="3" width="1" style="1" customWidth="1"/>
    <col min="4" max="4" width="19.42578125" style="1" bestFit="1" customWidth="1"/>
    <col min="5" max="5" width="1" style="1" customWidth="1"/>
    <col min="6" max="6" width="11.5703125" style="1" bestFit="1" customWidth="1"/>
    <col min="7" max="7" width="1" style="1" customWidth="1"/>
    <col min="8" max="8" width="11.7109375" style="1" bestFit="1" customWidth="1"/>
    <col min="9" max="9" width="1" style="1" customWidth="1"/>
    <col min="10" max="10" width="7.7109375" style="1" bestFit="1" customWidth="1"/>
    <col min="11" max="11" width="1" style="1" customWidth="1"/>
    <col min="12" max="12" width="18.85546875" style="1" bestFit="1" customWidth="1"/>
    <col min="13" max="13" width="1" style="1" customWidth="1"/>
    <col min="14" max="14" width="23.7109375" style="1" bestFit="1" customWidth="1"/>
    <col min="15" max="15" width="1" style="1" customWidth="1"/>
    <col min="16" max="16" width="7.7109375" style="1" bestFit="1" customWidth="1"/>
    <col min="17" max="17" width="1" style="1" customWidth="1"/>
    <col min="18" max="18" width="18.85546875" style="1" bestFit="1" customWidth="1"/>
    <col min="19" max="19" width="1" style="1" customWidth="1"/>
    <col min="20" max="20" width="7.7109375" style="1" bestFit="1" customWidth="1"/>
    <col min="21" max="21" width="1" style="1" customWidth="1"/>
    <col min="22" max="22" width="14.7109375" style="1" bestFit="1" customWidth="1"/>
    <col min="23" max="23" width="1" style="1" customWidth="1"/>
    <col min="24" max="24" width="7.7109375" style="1" bestFit="1" customWidth="1"/>
    <col min="25" max="25" width="1" style="1" customWidth="1"/>
    <col min="26" max="26" width="23.85546875" style="1" bestFit="1" customWidth="1"/>
    <col min="27" max="27" width="1" style="1" customWidth="1"/>
    <col min="28" max="28" width="18.85546875" style="1" bestFit="1" customWidth="1"/>
    <col min="29" max="29" width="1" style="1" customWidth="1"/>
    <col min="30" max="30" width="23.7109375" style="1" bestFit="1" customWidth="1"/>
    <col min="31" max="31" width="1" style="1" customWidth="1"/>
    <col min="32" max="32" width="38.7109375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1:32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6" spans="1:32" s="4" customFormat="1" ht="25.5" x14ac:dyDescent="0.55000000000000004">
      <c r="A6" s="6" t="s">
        <v>20</v>
      </c>
      <c r="B6" s="6" t="s">
        <v>20</v>
      </c>
      <c r="C6" s="6" t="s">
        <v>20</v>
      </c>
      <c r="D6" s="6" t="s">
        <v>20</v>
      </c>
      <c r="E6" s="6" t="s">
        <v>20</v>
      </c>
      <c r="F6" s="6" t="s">
        <v>20</v>
      </c>
      <c r="G6" s="6" t="s">
        <v>20</v>
      </c>
      <c r="H6" s="6" t="s">
        <v>20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P6" s="6" t="s">
        <v>5</v>
      </c>
      <c r="Q6" s="6" t="s">
        <v>5</v>
      </c>
      <c r="R6" s="6" t="s">
        <v>5</v>
      </c>
      <c r="S6" s="6" t="s">
        <v>5</v>
      </c>
      <c r="T6" s="6" t="s">
        <v>5</v>
      </c>
      <c r="U6" s="6" t="s">
        <v>5</v>
      </c>
      <c r="V6" s="6" t="s">
        <v>5</v>
      </c>
      <c r="X6" s="6" t="s">
        <v>6</v>
      </c>
      <c r="Y6" s="6" t="s">
        <v>6</v>
      </c>
      <c r="Z6" s="6" t="s">
        <v>6</v>
      </c>
      <c r="AA6" s="6" t="s">
        <v>6</v>
      </c>
      <c r="AB6" s="6" t="s">
        <v>6</v>
      </c>
      <c r="AC6" s="6" t="s">
        <v>6</v>
      </c>
      <c r="AD6" s="6" t="s">
        <v>6</v>
      </c>
      <c r="AE6" s="6" t="s">
        <v>6</v>
      </c>
      <c r="AF6" s="6" t="s">
        <v>6</v>
      </c>
    </row>
    <row r="7" spans="1:32" s="4" customFormat="1" ht="25.5" x14ac:dyDescent="0.55000000000000004">
      <c r="A7" s="5" t="s">
        <v>21</v>
      </c>
      <c r="D7" s="5" t="s">
        <v>22</v>
      </c>
      <c r="F7" s="5" t="s">
        <v>23</v>
      </c>
      <c r="H7" s="5" t="s">
        <v>19</v>
      </c>
      <c r="J7" s="5" t="s">
        <v>7</v>
      </c>
      <c r="L7" s="5" t="s">
        <v>8</v>
      </c>
      <c r="N7" s="5" t="s">
        <v>9</v>
      </c>
      <c r="P7" s="6" t="s">
        <v>10</v>
      </c>
      <c r="Q7" s="6" t="s">
        <v>10</v>
      </c>
      <c r="R7" s="6" t="s">
        <v>10</v>
      </c>
      <c r="T7" s="6" t="s">
        <v>11</v>
      </c>
      <c r="U7" s="6" t="s">
        <v>11</v>
      </c>
      <c r="V7" s="6" t="s">
        <v>11</v>
      </c>
      <c r="X7" s="5" t="s">
        <v>7</v>
      </c>
      <c r="Z7" s="5" t="s">
        <v>24</v>
      </c>
      <c r="AB7" s="5" t="s">
        <v>8</v>
      </c>
      <c r="AD7" s="5" t="s">
        <v>9</v>
      </c>
      <c r="AF7" s="5" t="s">
        <v>13</v>
      </c>
    </row>
    <row r="8" spans="1:32" s="4" customFormat="1" ht="25.5" x14ac:dyDescent="0.55000000000000004">
      <c r="A8" s="6" t="s">
        <v>21</v>
      </c>
      <c r="D8" s="6" t="s">
        <v>22</v>
      </c>
      <c r="F8" s="6" t="s">
        <v>23</v>
      </c>
      <c r="H8" s="6" t="s">
        <v>19</v>
      </c>
      <c r="J8" s="6" t="s">
        <v>7</v>
      </c>
      <c r="L8" s="6" t="s">
        <v>8</v>
      </c>
      <c r="N8" s="6" t="s">
        <v>9</v>
      </c>
      <c r="P8" s="6" t="s">
        <v>7</v>
      </c>
      <c r="R8" s="6" t="s">
        <v>8</v>
      </c>
      <c r="T8" s="6" t="s">
        <v>7</v>
      </c>
      <c r="V8" s="6" t="s">
        <v>14</v>
      </c>
      <c r="X8" s="6" t="s">
        <v>7</v>
      </c>
      <c r="Z8" s="6" t="s">
        <v>24</v>
      </c>
      <c r="AB8" s="6" t="s">
        <v>8</v>
      </c>
      <c r="AD8" s="6" t="s">
        <v>9</v>
      </c>
      <c r="AF8" s="6" t="s">
        <v>13</v>
      </c>
    </row>
    <row r="9" spans="1:32" x14ac:dyDescent="0.45">
      <c r="A9" s="1" t="s">
        <v>25</v>
      </c>
      <c r="D9" s="1" t="s">
        <v>26</v>
      </c>
      <c r="F9" s="3">
        <v>18</v>
      </c>
      <c r="G9" s="9"/>
      <c r="H9" s="9">
        <v>18</v>
      </c>
      <c r="I9" s="9"/>
      <c r="J9" s="9">
        <v>82900</v>
      </c>
      <c r="K9" s="9"/>
      <c r="L9" s="9">
        <v>79362945909</v>
      </c>
      <c r="M9" s="9"/>
      <c r="N9" s="9">
        <v>83713824118</v>
      </c>
      <c r="O9" s="9"/>
      <c r="P9" s="9">
        <v>0</v>
      </c>
      <c r="Q9" s="9"/>
      <c r="R9" s="9">
        <v>0</v>
      </c>
      <c r="S9" s="9"/>
      <c r="T9" s="9">
        <v>0</v>
      </c>
      <c r="U9" s="9"/>
      <c r="V9" s="9">
        <v>0</v>
      </c>
      <c r="W9" s="9"/>
      <c r="X9" s="9">
        <v>82900</v>
      </c>
      <c r="Y9" s="9"/>
      <c r="Z9" s="9">
        <v>997920</v>
      </c>
      <c r="AA9" s="9"/>
      <c r="AB9" s="9">
        <v>79362945909</v>
      </c>
      <c r="AC9" s="9"/>
      <c r="AD9" s="9">
        <v>82712573628</v>
      </c>
      <c r="AF9" s="1" t="s">
        <v>27</v>
      </c>
    </row>
    <row r="10" spans="1:32" x14ac:dyDescent="0.45"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2" x14ac:dyDescent="0.45"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2" x14ac:dyDescent="0.45"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2" x14ac:dyDescent="0.45"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</sheetData>
  <mergeCells count="25">
    <mergeCell ref="A4:AF4"/>
    <mergeCell ref="A3:AF3"/>
    <mergeCell ref="A2:AF2"/>
    <mergeCell ref="Z7:Z8"/>
    <mergeCell ref="AB7:AB8"/>
    <mergeCell ref="AD7:AD8"/>
    <mergeCell ref="AF7:AF8"/>
    <mergeCell ref="X6:AF6"/>
    <mergeCell ref="T8"/>
    <mergeCell ref="V8"/>
    <mergeCell ref="T7:V7"/>
    <mergeCell ref="P6:V6"/>
    <mergeCell ref="X7:X8"/>
    <mergeCell ref="N7:N8"/>
    <mergeCell ref="J6:N6"/>
    <mergeCell ref="P8"/>
    <mergeCell ref="R8"/>
    <mergeCell ref="P7:R7"/>
    <mergeCell ref="F7:F8"/>
    <mergeCell ref="H7:H8"/>
    <mergeCell ref="A6:H6"/>
    <mergeCell ref="J7:J8"/>
    <mergeCell ref="L7:L8"/>
    <mergeCell ref="A7:A8"/>
    <mergeCell ref="D7:D8"/>
  </mergeCells>
  <pageMargins left="0.7" right="0.7" top="0.75" bottom="0.75" header="0.3" footer="0.3"/>
  <pageSetup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5"/>
  <sheetViews>
    <sheetView rightToLeft="1" view="pageBreakPreview" topLeftCell="A4" zoomScaleNormal="100" zoomScaleSheetLayoutView="100" workbookViewId="0">
      <selection activeCell="Q22" sqref="Q22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9.71093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4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2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s="4" customFormat="1" ht="25.5" x14ac:dyDescent="0.55000000000000004">
      <c r="A6" s="5" t="s">
        <v>29</v>
      </c>
      <c r="C6" s="6" t="s">
        <v>30</v>
      </c>
      <c r="D6" s="6" t="s">
        <v>30</v>
      </c>
      <c r="E6" s="6" t="s">
        <v>30</v>
      </c>
      <c r="F6" s="6" t="s">
        <v>30</v>
      </c>
      <c r="G6" s="6" t="s">
        <v>30</v>
      </c>
      <c r="H6" s="6" t="s">
        <v>30</v>
      </c>
      <c r="I6" s="6" t="s">
        <v>30</v>
      </c>
      <c r="K6" s="6" t="s">
        <v>4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s="4" customFormat="1" ht="25.5" x14ac:dyDescent="0.55000000000000004">
      <c r="A7" s="6" t="s">
        <v>29</v>
      </c>
      <c r="C7" s="6" t="s">
        <v>31</v>
      </c>
      <c r="E7" s="6" t="s">
        <v>32</v>
      </c>
      <c r="G7" s="6" t="s">
        <v>33</v>
      </c>
      <c r="I7" s="6" t="s">
        <v>23</v>
      </c>
      <c r="K7" s="6" t="s">
        <v>34</v>
      </c>
      <c r="M7" s="6" t="s">
        <v>35</v>
      </c>
      <c r="O7" s="6" t="s">
        <v>36</v>
      </c>
      <c r="Q7" s="6" t="s">
        <v>34</v>
      </c>
      <c r="S7" s="6" t="s">
        <v>28</v>
      </c>
    </row>
    <row r="8" spans="1:19" x14ac:dyDescent="0.45">
      <c r="A8" s="1" t="s">
        <v>37</v>
      </c>
      <c r="C8" s="1" t="s">
        <v>38</v>
      </c>
      <c r="E8" s="1" t="s">
        <v>39</v>
      </c>
      <c r="G8" s="1" t="s">
        <v>40</v>
      </c>
      <c r="I8" s="9">
        <v>10</v>
      </c>
      <c r="J8" s="9"/>
      <c r="K8" s="9">
        <v>11604519</v>
      </c>
      <c r="L8" s="9"/>
      <c r="M8" s="9">
        <v>45913</v>
      </c>
      <c r="N8" s="9"/>
      <c r="O8" s="9">
        <v>0</v>
      </c>
      <c r="P8" s="9"/>
      <c r="Q8" s="9">
        <v>11650432</v>
      </c>
      <c r="S8" s="12">
        <v>0</v>
      </c>
    </row>
    <row r="9" spans="1:19" x14ac:dyDescent="0.45">
      <c r="A9" s="1" t="s">
        <v>41</v>
      </c>
      <c r="C9" s="1" t="s">
        <v>42</v>
      </c>
      <c r="E9" s="1" t="s">
        <v>39</v>
      </c>
      <c r="G9" s="1" t="s">
        <v>40</v>
      </c>
      <c r="I9" s="9">
        <v>10</v>
      </c>
      <c r="J9" s="9"/>
      <c r="K9" s="9">
        <v>467727380</v>
      </c>
      <c r="L9" s="9"/>
      <c r="M9" s="9">
        <v>1989190</v>
      </c>
      <c r="N9" s="9"/>
      <c r="O9" s="9">
        <v>6000</v>
      </c>
      <c r="P9" s="9"/>
      <c r="Q9" s="9">
        <v>469710570</v>
      </c>
      <c r="S9" s="12">
        <v>2.0000000000000001E-4</v>
      </c>
    </row>
    <row r="10" spans="1:19" x14ac:dyDescent="0.45">
      <c r="A10" s="1" t="s">
        <v>43</v>
      </c>
      <c r="C10" s="1" t="s">
        <v>44</v>
      </c>
      <c r="E10" s="1" t="s">
        <v>39</v>
      </c>
      <c r="G10" s="1" t="s">
        <v>40</v>
      </c>
      <c r="I10" s="9">
        <v>0</v>
      </c>
      <c r="J10" s="9"/>
      <c r="K10" s="9">
        <v>73067714585</v>
      </c>
      <c r="L10" s="9"/>
      <c r="M10" s="9">
        <v>5152000000</v>
      </c>
      <c r="N10" s="9"/>
      <c r="O10" s="9">
        <v>65345455472</v>
      </c>
      <c r="P10" s="9"/>
      <c r="Q10" s="9">
        <v>12874259113</v>
      </c>
      <c r="S10" s="12">
        <v>5.5999999999999999E-3</v>
      </c>
    </row>
    <row r="11" spans="1:19" x14ac:dyDescent="0.45">
      <c r="A11" s="1" t="s">
        <v>45</v>
      </c>
      <c r="C11" s="1" t="s">
        <v>46</v>
      </c>
      <c r="E11" s="1" t="s">
        <v>47</v>
      </c>
      <c r="G11" s="1" t="s">
        <v>40</v>
      </c>
      <c r="I11" s="9">
        <v>0</v>
      </c>
      <c r="J11" s="9"/>
      <c r="K11" s="9">
        <v>49703044</v>
      </c>
      <c r="L11" s="9"/>
      <c r="M11" s="9">
        <v>0</v>
      </c>
      <c r="N11" s="9"/>
      <c r="O11" s="9">
        <v>0</v>
      </c>
      <c r="P11" s="9"/>
      <c r="Q11" s="9">
        <v>49703044</v>
      </c>
      <c r="S11" s="12">
        <v>0</v>
      </c>
    </row>
    <row r="12" spans="1:19" x14ac:dyDescent="0.45">
      <c r="A12" s="1" t="s">
        <v>48</v>
      </c>
      <c r="C12" s="1" t="s">
        <v>49</v>
      </c>
      <c r="E12" s="1" t="s">
        <v>39</v>
      </c>
      <c r="G12" s="1" t="s">
        <v>40</v>
      </c>
      <c r="I12" s="9">
        <v>8</v>
      </c>
      <c r="J12" s="9"/>
      <c r="K12" s="9">
        <v>163813</v>
      </c>
      <c r="L12" s="9"/>
      <c r="M12" s="9">
        <v>0</v>
      </c>
      <c r="N12" s="9"/>
      <c r="O12" s="9">
        <v>0</v>
      </c>
      <c r="P12" s="9"/>
      <c r="Q12" s="9">
        <v>163813</v>
      </c>
      <c r="S12" s="12">
        <v>0</v>
      </c>
    </row>
    <row r="13" spans="1:19" x14ac:dyDescent="0.45">
      <c r="A13" s="1" t="s">
        <v>50</v>
      </c>
      <c r="C13" s="1" t="s">
        <v>51</v>
      </c>
      <c r="E13" s="1" t="s">
        <v>39</v>
      </c>
      <c r="G13" s="1" t="s">
        <v>40</v>
      </c>
      <c r="I13" s="9">
        <v>10</v>
      </c>
      <c r="J13" s="9"/>
      <c r="K13" s="9">
        <v>492899</v>
      </c>
      <c r="L13" s="9"/>
      <c r="M13" s="9">
        <v>0</v>
      </c>
      <c r="N13" s="9"/>
      <c r="O13" s="9">
        <v>0</v>
      </c>
      <c r="P13" s="9"/>
      <c r="Q13" s="9">
        <v>492899</v>
      </c>
      <c r="S13" s="12">
        <v>0</v>
      </c>
    </row>
    <row r="14" spans="1:19" x14ac:dyDescent="0.45">
      <c r="A14" s="1" t="s">
        <v>52</v>
      </c>
      <c r="C14" s="1" t="s">
        <v>53</v>
      </c>
      <c r="E14" s="1" t="s">
        <v>39</v>
      </c>
      <c r="G14" s="1" t="s">
        <v>40</v>
      </c>
      <c r="I14" s="9">
        <v>0</v>
      </c>
      <c r="J14" s="9"/>
      <c r="K14" s="9">
        <v>986221401</v>
      </c>
      <c r="L14" s="9"/>
      <c r="M14" s="9">
        <v>407701216</v>
      </c>
      <c r="N14" s="9"/>
      <c r="O14" s="9">
        <v>1257250000</v>
      </c>
      <c r="P14" s="9"/>
      <c r="Q14" s="9">
        <v>136672617</v>
      </c>
      <c r="S14" s="12">
        <v>1E-4</v>
      </c>
    </row>
    <row r="15" spans="1:19" x14ac:dyDescent="0.45">
      <c r="A15" s="1" t="s">
        <v>52</v>
      </c>
      <c r="C15" s="1" t="s">
        <v>54</v>
      </c>
      <c r="E15" s="1" t="s">
        <v>55</v>
      </c>
      <c r="G15" s="1" t="s">
        <v>40</v>
      </c>
      <c r="I15" s="9">
        <v>23</v>
      </c>
      <c r="J15" s="9"/>
      <c r="K15" s="9">
        <v>17000000000</v>
      </c>
      <c r="L15" s="9"/>
      <c r="M15" s="9">
        <v>0</v>
      </c>
      <c r="N15" s="9"/>
      <c r="O15" s="9">
        <v>0</v>
      </c>
      <c r="P15" s="9"/>
      <c r="Q15" s="9">
        <v>17000000000</v>
      </c>
      <c r="S15" s="12">
        <v>7.4000000000000003E-3</v>
      </c>
    </row>
    <row r="16" spans="1:19" x14ac:dyDescent="0.45">
      <c r="A16" s="1" t="s">
        <v>52</v>
      </c>
      <c r="C16" s="1" t="s">
        <v>56</v>
      </c>
      <c r="E16" s="1" t="s">
        <v>55</v>
      </c>
      <c r="G16" s="1" t="s">
        <v>40</v>
      </c>
      <c r="I16" s="9">
        <v>23</v>
      </c>
      <c r="J16" s="9"/>
      <c r="K16" s="9">
        <v>5000000000</v>
      </c>
      <c r="L16" s="9"/>
      <c r="M16" s="9">
        <v>0</v>
      </c>
      <c r="N16" s="9"/>
      <c r="O16" s="9">
        <v>0</v>
      </c>
      <c r="P16" s="9"/>
      <c r="Q16" s="9">
        <v>5000000000</v>
      </c>
      <c r="S16" s="12">
        <v>2.2000000000000001E-3</v>
      </c>
    </row>
    <row r="17" spans="1:19" x14ac:dyDescent="0.45">
      <c r="A17" s="1" t="s">
        <v>57</v>
      </c>
      <c r="C17" s="1" t="s">
        <v>58</v>
      </c>
      <c r="E17" s="1" t="s">
        <v>39</v>
      </c>
      <c r="G17" s="1" t="s">
        <v>40</v>
      </c>
      <c r="I17" s="9">
        <v>0</v>
      </c>
      <c r="J17" s="9"/>
      <c r="K17" s="9">
        <v>2631660626</v>
      </c>
      <c r="L17" s="9"/>
      <c r="M17" s="9">
        <v>1265241577</v>
      </c>
      <c r="N17" s="9"/>
      <c r="O17" s="9">
        <v>3895250000</v>
      </c>
      <c r="P17" s="9"/>
      <c r="Q17" s="9">
        <v>1652203</v>
      </c>
      <c r="S17" s="12">
        <v>0</v>
      </c>
    </row>
    <row r="18" spans="1:19" x14ac:dyDescent="0.45">
      <c r="A18" s="1" t="s">
        <v>57</v>
      </c>
      <c r="C18" s="1" t="s">
        <v>59</v>
      </c>
      <c r="E18" s="1" t="s">
        <v>55</v>
      </c>
      <c r="G18" s="1" t="s">
        <v>40</v>
      </c>
      <c r="I18" s="9">
        <v>23</v>
      </c>
      <c r="J18" s="9"/>
      <c r="K18" s="9">
        <v>17910000000</v>
      </c>
      <c r="L18" s="9"/>
      <c r="M18" s="9">
        <v>0</v>
      </c>
      <c r="N18" s="9"/>
      <c r="O18" s="9">
        <v>0</v>
      </c>
      <c r="P18" s="9"/>
      <c r="Q18" s="9">
        <v>17910000000</v>
      </c>
      <c r="S18" s="12">
        <v>7.7999999999999996E-3</v>
      </c>
    </row>
    <row r="19" spans="1:19" x14ac:dyDescent="0.45">
      <c r="A19" s="1" t="s">
        <v>57</v>
      </c>
      <c r="C19" s="1" t="s">
        <v>60</v>
      </c>
      <c r="E19" s="1" t="s">
        <v>55</v>
      </c>
      <c r="G19" s="1" t="s">
        <v>40</v>
      </c>
      <c r="I19" s="9">
        <v>23</v>
      </c>
      <c r="J19" s="9"/>
      <c r="K19" s="9">
        <v>51327000000</v>
      </c>
      <c r="L19" s="9"/>
      <c r="M19" s="9">
        <v>0</v>
      </c>
      <c r="N19" s="9"/>
      <c r="O19" s="9">
        <v>0</v>
      </c>
      <c r="P19" s="9"/>
      <c r="Q19" s="9">
        <v>51327000000</v>
      </c>
      <c r="S19" s="12">
        <v>2.2499999999999999E-2</v>
      </c>
    </row>
    <row r="20" spans="1:19" x14ac:dyDescent="0.45">
      <c r="A20" s="1" t="s">
        <v>61</v>
      </c>
      <c r="C20" s="1" t="s">
        <v>62</v>
      </c>
      <c r="E20" s="1" t="s">
        <v>39</v>
      </c>
      <c r="G20" s="1" t="s">
        <v>63</v>
      </c>
      <c r="I20" s="9">
        <v>0</v>
      </c>
      <c r="J20" s="9"/>
      <c r="K20" s="9">
        <v>10000</v>
      </c>
      <c r="L20" s="9"/>
      <c r="M20" s="9">
        <v>0</v>
      </c>
      <c r="N20" s="9"/>
      <c r="O20" s="9">
        <v>0</v>
      </c>
      <c r="P20" s="9"/>
      <c r="Q20" s="9">
        <v>10000</v>
      </c>
      <c r="S20" s="12">
        <v>0</v>
      </c>
    </row>
    <row r="21" spans="1:19" x14ac:dyDescent="0.45">
      <c r="A21" s="1" t="s">
        <v>64</v>
      </c>
      <c r="C21" s="1" t="s">
        <v>65</v>
      </c>
      <c r="E21" s="1" t="s">
        <v>39</v>
      </c>
      <c r="G21" s="1" t="s">
        <v>66</v>
      </c>
      <c r="I21" s="9">
        <v>0</v>
      </c>
      <c r="J21" s="9"/>
      <c r="K21" s="9">
        <v>9929289</v>
      </c>
      <c r="L21" s="9"/>
      <c r="M21" s="9">
        <v>42165</v>
      </c>
      <c r="N21" s="9"/>
      <c r="O21" s="9">
        <v>0</v>
      </c>
      <c r="P21" s="9"/>
      <c r="Q21" s="9">
        <v>9971454</v>
      </c>
      <c r="S21" s="12">
        <v>0</v>
      </c>
    </row>
    <row r="22" spans="1:19" ht="19.5" thickBot="1" x14ac:dyDescent="0.5">
      <c r="I22" s="9"/>
      <c r="J22" s="9"/>
      <c r="K22" s="11">
        <f>SUM(K8:K21)</f>
        <v>168462227556</v>
      </c>
      <c r="L22" s="9"/>
      <c r="M22" s="11">
        <f>SUM(M8:M21)</f>
        <v>6827020061</v>
      </c>
      <c r="N22" s="9"/>
      <c r="O22" s="11">
        <f>SUM(O8:O21)</f>
        <v>70497961472</v>
      </c>
      <c r="P22" s="9"/>
      <c r="Q22" s="11">
        <f>SUM(Q8:Q21)</f>
        <v>104791286145</v>
      </c>
      <c r="S22" s="13">
        <f>SUM(S8:S21)</f>
        <v>4.58E-2</v>
      </c>
    </row>
    <row r="23" spans="1:19" ht="19.5" thickTop="1" x14ac:dyDescent="0.45">
      <c r="I23" s="9"/>
      <c r="J23" s="9"/>
      <c r="K23" s="9"/>
      <c r="L23" s="9"/>
      <c r="M23" s="9"/>
      <c r="N23" s="9"/>
      <c r="O23" s="9"/>
      <c r="P23" s="9"/>
      <c r="Q23" s="9"/>
    </row>
    <row r="24" spans="1:19" x14ac:dyDescent="0.45">
      <c r="I24" s="9"/>
      <c r="J24" s="9"/>
      <c r="K24" s="9"/>
      <c r="L24" s="9"/>
      <c r="M24" s="9"/>
      <c r="N24" s="9"/>
      <c r="O24" s="9"/>
      <c r="P24" s="9"/>
      <c r="Q24" s="9"/>
    </row>
    <row r="25" spans="1:19" x14ac:dyDescent="0.45">
      <c r="I25" s="9"/>
      <c r="J25" s="9"/>
      <c r="K25" s="9"/>
      <c r="L25" s="9"/>
      <c r="M25" s="9"/>
      <c r="N25" s="9"/>
      <c r="O25" s="9"/>
      <c r="P25" s="9"/>
      <c r="Q25" s="9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9"/>
  <sheetViews>
    <sheetView rightToLeft="1" view="pageBreakPreview" zoomScale="85" zoomScaleNormal="100" zoomScaleSheetLayoutView="85" workbookViewId="0">
      <selection activeCell="E9" sqref="E9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8554687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s="4" customFormat="1" ht="25.5" x14ac:dyDescent="0.55000000000000004">
      <c r="A6" s="6" t="s">
        <v>68</v>
      </c>
      <c r="B6" s="6" t="s">
        <v>68</v>
      </c>
      <c r="C6" s="6" t="s">
        <v>68</v>
      </c>
      <c r="D6" s="6" t="s">
        <v>68</v>
      </c>
      <c r="E6" s="6" t="s">
        <v>68</v>
      </c>
      <c r="F6" s="6" t="s">
        <v>68</v>
      </c>
      <c r="G6" s="6" t="s">
        <v>68</v>
      </c>
      <c r="I6" s="6" t="s">
        <v>69</v>
      </c>
      <c r="J6" s="6" t="s">
        <v>69</v>
      </c>
      <c r="K6" s="6" t="s">
        <v>69</v>
      </c>
      <c r="L6" s="6" t="s">
        <v>69</v>
      </c>
      <c r="M6" s="6" t="s">
        <v>69</v>
      </c>
      <c r="O6" s="6" t="s">
        <v>70</v>
      </c>
      <c r="P6" s="6" t="s">
        <v>70</v>
      </c>
      <c r="Q6" s="6" t="s">
        <v>70</v>
      </c>
      <c r="R6" s="6" t="s">
        <v>70</v>
      </c>
      <c r="S6" s="6" t="s">
        <v>70</v>
      </c>
    </row>
    <row r="7" spans="1:19" s="4" customFormat="1" ht="25.5" x14ac:dyDescent="0.55000000000000004">
      <c r="A7" s="6" t="s">
        <v>71</v>
      </c>
      <c r="C7" s="6" t="s">
        <v>72</v>
      </c>
      <c r="E7" s="6" t="s">
        <v>22</v>
      </c>
      <c r="G7" s="6" t="s">
        <v>23</v>
      </c>
      <c r="I7" s="6" t="s">
        <v>73</v>
      </c>
      <c r="K7" s="6" t="s">
        <v>74</v>
      </c>
      <c r="M7" s="6" t="s">
        <v>75</v>
      </c>
      <c r="O7" s="6" t="s">
        <v>73</v>
      </c>
      <c r="Q7" s="6" t="s">
        <v>74</v>
      </c>
      <c r="S7" s="6" t="s">
        <v>75</v>
      </c>
    </row>
    <row r="8" spans="1:19" x14ac:dyDescent="0.45">
      <c r="A8" s="1" t="s">
        <v>25</v>
      </c>
      <c r="C8" s="1" t="s">
        <v>76</v>
      </c>
      <c r="E8" s="1" t="s">
        <v>26</v>
      </c>
      <c r="G8" s="9">
        <v>18</v>
      </c>
      <c r="H8" s="9"/>
      <c r="I8" s="9">
        <v>1294902083</v>
      </c>
      <c r="J8" s="9"/>
      <c r="K8" s="9" t="s">
        <v>76</v>
      </c>
      <c r="L8" s="9"/>
      <c r="M8" s="9">
        <v>1294902083</v>
      </c>
      <c r="N8" s="9"/>
      <c r="O8" s="9">
        <v>11080165930</v>
      </c>
      <c r="P8" s="9"/>
      <c r="Q8" s="9" t="s">
        <v>76</v>
      </c>
      <c r="R8" s="9"/>
      <c r="S8" s="9">
        <v>11080165930</v>
      </c>
    </row>
    <row r="9" spans="1:19" x14ac:dyDescent="0.45">
      <c r="A9" s="1" t="s">
        <v>37</v>
      </c>
      <c r="C9" s="3">
        <v>28</v>
      </c>
      <c r="E9" s="1" t="s">
        <v>76</v>
      </c>
      <c r="G9" s="9">
        <v>20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1049076624</v>
      </c>
      <c r="P9" s="9"/>
      <c r="Q9" s="9">
        <v>-1008818</v>
      </c>
      <c r="R9" s="9"/>
      <c r="S9" s="9">
        <v>1050085442</v>
      </c>
    </row>
    <row r="10" spans="1:19" x14ac:dyDescent="0.45">
      <c r="A10" s="1" t="s">
        <v>37</v>
      </c>
      <c r="C10" s="3">
        <v>27</v>
      </c>
      <c r="E10" s="1" t="s">
        <v>76</v>
      </c>
      <c r="G10" s="9">
        <v>10</v>
      </c>
      <c r="H10" s="9"/>
      <c r="I10" s="9">
        <v>52332</v>
      </c>
      <c r="J10" s="9"/>
      <c r="K10" s="9">
        <v>242</v>
      </c>
      <c r="L10" s="9"/>
      <c r="M10" s="9">
        <v>52090</v>
      </c>
      <c r="N10" s="9"/>
      <c r="O10" s="9">
        <v>-1132689</v>
      </c>
      <c r="P10" s="9"/>
      <c r="Q10" s="9">
        <v>-12748</v>
      </c>
      <c r="R10" s="9"/>
      <c r="S10" s="9">
        <v>-1119941</v>
      </c>
    </row>
    <row r="11" spans="1:19" x14ac:dyDescent="0.45">
      <c r="A11" s="1" t="s">
        <v>37</v>
      </c>
      <c r="C11" s="3">
        <v>20</v>
      </c>
      <c r="E11" s="1" t="s">
        <v>76</v>
      </c>
      <c r="G11" s="9">
        <v>21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1440167208</v>
      </c>
      <c r="P11" s="9"/>
      <c r="Q11" s="9">
        <v>-3932505</v>
      </c>
      <c r="R11" s="9"/>
      <c r="S11" s="9">
        <v>1444099713</v>
      </c>
    </row>
    <row r="12" spans="1:19" x14ac:dyDescent="0.45">
      <c r="A12" s="1" t="s">
        <v>41</v>
      </c>
      <c r="C12" s="3">
        <v>1</v>
      </c>
      <c r="E12" s="1" t="s">
        <v>76</v>
      </c>
      <c r="G12" s="9">
        <v>10</v>
      </c>
      <c r="H12" s="9"/>
      <c r="I12" s="9">
        <v>1986732</v>
      </c>
      <c r="J12" s="9"/>
      <c r="K12" s="9">
        <v>0</v>
      </c>
      <c r="L12" s="9"/>
      <c r="M12" s="9">
        <v>1986732</v>
      </c>
      <c r="N12" s="9"/>
      <c r="O12" s="9">
        <v>31912025</v>
      </c>
      <c r="P12" s="9"/>
      <c r="Q12" s="9">
        <v>35</v>
      </c>
      <c r="R12" s="9"/>
      <c r="S12" s="9">
        <v>31911990</v>
      </c>
    </row>
    <row r="13" spans="1:19" x14ac:dyDescent="0.45">
      <c r="A13" s="1" t="s">
        <v>43</v>
      </c>
      <c r="C13" s="3">
        <v>30</v>
      </c>
      <c r="E13" s="1" t="s">
        <v>76</v>
      </c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180286548</v>
      </c>
      <c r="P13" s="9"/>
      <c r="Q13" s="9">
        <v>0</v>
      </c>
      <c r="R13" s="9"/>
      <c r="S13" s="9">
        <v>180286548</v>
      </c>
    </row>
    <row r="14" spans="1:19" x14ac:dyDescent="0.45">
      <c r="A14" s="1" t="s">
        <v>45</v>
      </c>
      <c r="C14" s="3">
        <v>23</v>
      </c>
      <c r="E14" s="1" t="s">
        <v>76</v>
      </c>
      <c r="G14" s="9">
        <v>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31014</v>
      </c>
      <c r="P14" s="9"/>
      <c r="Q14" s="9">
        <v>0</v>
      </c>
      <c r="R14" s="9"/>
      <c r="S14" s="9">
        <v>31014</v>
      </c>
    </row>
    <row r="15" spans="1:19" x14ac:dyDescent="0.45">
      <c r="A15" s="1" t="s">
        <v>48</v>
      </c>
      <c r="C15" s="3">
        <v>1</v>
      </c>
      <c r="E15" s="1" t="s">
        <v>76</v>
      </c>
      <c r="G15" s="9">
        <v>8</v>
      </c>
      <c r="H15" s="9"/>
      <c r="I15" s="9">
        <v>1085</v>
      </c>
      <c r="J15" s="9"/>
      <c r="K15" s="9">
        <v>0</v>
      </c>
      <c r="L15" s="9"/>
      <c r="M15" s="9">
        <v>1085</v>
      </c>
      <c r="N15" s="9"/>
      <c r="O15" s="9">
        <v>8909</v>
      </c>
      <c r="P15" s="9"/>
      <c r="Q15" s="9">
        <v>0</v>
      </c>
      <c r="R15" s="9"/>
      <c r="S15" s="9">
        <v>8909</v>
      </c>
    </row>
    <row r="16" spans="1:19" x14ac:dyDescent="0.45">
      <c r="A16" s="1" t="s">
        <v>50</v>
      </c>
      <c r="C16" s="3">
        <v>5</v>
      </c>
      <c r="E16" s="1" t="s">
        <v>76</v>
      </c>
      <c r="G16" s="9">
        <v>10</v>
      </c>
      <c r="H16" s="9"/>
      <c r="I16" s="9">
        <v>4185</v>
      </c>
      <c r="J16" s="9"/>
      <c r="K16" s="9">
        <v>5</v>
      </c>
      <c r="L16" s="9"/>
      <c r="M16" s="9">
        <v>4180</v>
      </c>
      <c r="N16" s="9"/>
      <c r="O16" s="9">
        <v>51252</v>
      </c>
      <c r="P16" s="9"/>
      <c r="Q16" s="9">
        <v>18</v>
      </c>
      <c r="R16" s="9"/>
      <c r="S16" s="9">
        <v>51234</v>
      </c>
    </row>
    <row r="17" spans="1:19" x14ac:dyDescent="0.45">
      <c r="A17" s="1" t="s">
        <v>52</v>
      </c>
      <c r="C17" s="3">
        <v>1</v>
      </c>
      <c r="E17" s="1" t="s">
        <v>76</v>
      </c>
      <c r="G17" s="9">
        <v>0</v>
      </c>
      <c r="H17" s="9"/>
      <c r="I17" s="9">
        <v>2057381</v>
      </c>
      <c r="J17" s="9"/>
      <c r="K17" s="9">
        <v>0</v>
      </c>
      <c r="L17" s="9"/>
      <c r="M17" s="9">
        <v>2057381</v>
      </c>
      <c r="N17" s="9"/>
      <c r="O17" s="9">
        <v>2186317</v>
      </c>
      <c r="P17" s="9"/>
      <c r="Q17" s="9">
        <v>0</v>
      </c>
      <c r="R17" s="9"/>
      <c r="S17" s="9">
        <v>2186317</v>
      </c>
    </row>
    <row r="18" spans="1:19" x14ac:dyDescent="0.45">
      <c r="A18" s="1" t="s">
        <v>52</v>
      </c>
      <c r="C18" s="3">
        <v>10</v>
      </c>
      <c r="E18" s="1" t="s">
        <v>76</v>
      </c>
      <c r="G18" s="9">
        <v>23</v>
      </c>
      <c r="H18" s="9"/>
      <c r="I18" s="9">
        <v>332082168</v>
      </c>
      <c r="J18" s="9"/>
      <c r="K18" s="9">
        <v>58330</v>
      </c>
      <c r="L18" s="9"/>
      <c r="M18" s="9">
        <v>332023838</v>
      </c>
      <c r="N18" s="9"/>
      <c r="O18" s="9">
        <v>14324903922</v>
      </c>
      <c r="P18" s="9"/>
      <c r="Q18" s="9">
        <v>58330</v>
      </c>
      <c r="R18" s="9"/>
      <c r="S18" s="9">
        <v>14324845592</v>
      </c>
    </row>
    <row r="19" spans="1:19" x14ac:dyDescent="0.45">
      <c r="A19" s="1" t="s">
        <v>52</v>
      </c>
      <c r="C19" s="3">
        <v>2</v>
      </c>
      <c r="E19" s="1" t="s">
        <v>76</v>
      </c>
      <c r="G19" s="9">
        <v>23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19991095804</v>
      </c>
      <c r="P19" s="9"/>
      <c r="Q19" s="9">
        <v>0</v>
      </c>
      <c r="R19" s="9"/>
      <c r="S19" s="9">
        <v>19991095804</v>
      </c>
    </row>
    <row r="20" spans="1:19" x14ac:dyDescent="0.45">
      <c r="A20" s="1" t="s">
        <v>52</v>
      </c>
      <c r="C20" s="3">
        <v>26</v>
      </c>
      <c r="E20" s="1" t="s">
        <v>76</v>
      </c>
      <c r="G20" s="9">
        <v>23</v>
      </c>
      <c r="H20" s="9"/>
      <c r="I20" s="9">
        <v>97671204</v>
      </c>
      <c r="J20" s="9"/>
      <c r="K20" s="9">
        <v>0</v>
      </c>
      <c r="L20" s="9"/>
      <c r="M20" s="9">
        <v>97671204</v>
      </c>
      <c r="N20" s="9"/>
      <c r="O20" s="9">
        <v>5450684804</v>
      </c>
      <c r="P20" s="9"/>
      <c r="Q20" s="9">
        <v>0</v>
      </c>
      <c r="R20" s="9"/>
      <c r="S20" s="9">
        <v>5450684804</v>
      </c>
    </row>
    <row r="21" spans="1:19" x14ac:dyDescent="0.45">
      <c r="A21" s="1" t="s">
        <v>57</v>
      </c>
      <c r="C21" s="3">
        <v>1</v>
      </c>
      <c r="E21" s="1" t="s">
        <v>76</v>
      </c>
      <c r="G21" s="9">
        <v>0</v>
      </c>
      <c r="H21" s="9"/>
      <c r="I21" s="9">
        <v>6537</v>
      </c>
      <c r="J21" s="9"/>
      <c r="K21" s="9">
        <v>0</v>
      </c>
      <c r="L21" s="9"/>
      <c r="M21" s="9">
        <v>6537</v>
      </c>
      <c r="N21" s="9"/>
      <c r="O21" s="9">
        <v>5469194</v>
      </c>
      <c r="P21" s="9"/>
      <c r="Q21" s="9">
        <v>0</v>
      </c>
      <c r="R21" s="9"/>
      <c r="S21" s="9">
        <v>5469194</v>
      </c>
    </row>
    <row r="22" spans="1:19" x14ac:dyDescent="0.45">
      <c r="A22" s="1" t="s">
        <v>57</v>
      </c>
      <c r="C22" s="3">
        <v>24</v>
      </c>
      <c r="E22" s="1" t="s">
        <v>76</v>
      </c>
      <c r="G22" s="9">
        <v>22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2772602832</v>
      </c>
      <c r="P22" s="9"/>
      <c r="Q22" s="9">
        <v>-6103358</v>
      </c>
      <c r="R22" s="9"/>
      <c r="S22" s="9">
        <v>2778706190</v>
      </c>
    </row>
    <row r="23" spans="1:19" x14ac:dyDescent="0.45">
      <c r="A23" s="1" t="s">
        <v>57</v>
      </c>
      <c r="C23" s="3">
        <v>16</v>
      </c>
      <c r="E23" s="1" t="s">
        <v>76</v>
      </c>
      <c r="G23" s="9">
        <v>23</v>
      </c>
      <c r="H23" s="9"/>
      <c r="I23" s="9">
        <v>349858343</v>
      </c>
      <c r="J23" s="9"/>
      <c r="K23" s="9">
        <v>225299</v>
      </c>
      <c r="L23" s="9"/>
      <c r="M23" s="9">
        <v>349633044</v>
      </c>
      <c r="N23" s="9"/>
      <c r="O23" s="9">
        <v>3434643465</v>
      </c>
      <c r="P23" s="9"/>
      <c r="Q23" s="9">
        <v>985854</v>
      </c>
      <c r="R23" s="9"/>
      <c r="S23" s="9">
        <v>3433657611</v>
      </c>
    </row>
    <row r="24" spans="1:19" x14ac:dyDescent="0.45">
      <c r="A24" s="1" t="s">
        <v>57</v>
      </c>
      <c r="C24" s="3">
        <v>15</v>
      </c>
      <c r="E24" s="1" t="s">
        <v>76</v>
      </c>
      <c r="G24" s="9">
        <v>23</v>
      </c>
      <c r="H24" s="9"/>
      <c r="I24" s="9">
        <v>1002634271</v>
      </c>
      <c r="J24" s="9"/>
      <c r="K24" s="9">
        <v>605691</v>
      </c>
      <c r="L24" s="9"/>
      <c r="M24" s="9">
        <v>1002028580</v>
      </c>
      <c r="N24" s="9"/>
      <c r="O24" s="9">
        <v>17624033518</v>
      </c>
      <c r="P24" s="9"/>
      <c r="Q24" s="9">
        <v>2182557</v>
      </c>
      <c r="R24" s="9"/>
      <c r="S24" s="9">
        <v>17621850961</v>
      </c>
    </row>
    <row r="25" spans="1:19" x14ac:dyDescent="0.45">
      <c r="A25" s="1" t="s">
        <v>64</v>
      </c>
      <c r="C25" s="3">
        <v>4</v>
      </c>
      <c r="E25" s="1" t="s">
        <v>76</v>
      </c>
      <c r="G25" s="9">
        <v>0</v>
      </c>
      <c r="H25" s="9"/>
      <c r="I25" s="9">
        <v>42165</v>
      </c>
      <c r="J25" s="9"/>
      <c r="K25" s="9">
        <v>0</v>
      </c>
      <c r="L25" s="9"/>
      <c r="M25" s="9">
        <v>42165</v>
      </c>
      <c r="N25" s="9"/>
      <c r="O25" s="9">
        <v>81454</v>
      </c>
      <c r="P25" s="9"/>
      <c r="Q25" s="9">
        <v>0</v>
      </c>
      <c r="R25" s="9"/>
      <c r="S25" s="9">
        <v>81454</v>
      </c>
    </row>
    <row r="26" spans="1:19" ht="19.5" thickBot="1" x14ac:dyDescent="0.5">
      <c r="G26" s="9"/>
      <c r="H26" s="9"/>
      <c r="I26" s="11">
        <f>SUM(I8:I25)</f>
        <v>3081298486</v>
      </c>
      <c r="J26" s="9"/>
      <c r="K26" s="11">
        <f>SUM(K9:K25)</f>
        <v>889567</v>
      </c>
      <c r="L26" s="9"/>
      <c r="M26" s="11">
        <f>SUM(M8:M25)</f>
        <v>3080408919</v>
      </c>
      <c r="N26" s="9"/>
      <c r="O26" s="11">
        <f>SUM(O8:O25)</f>
        <v>77386268131</v>
      </c>
      <c r="P26" s="9"/>
      <c r="Q26" s="11">
        <f>SUM(Q9:Q25)</f>
        <v>-7830635</v>
      </c>
      <c r="R26" s="9"/>
      <c r="S26" s="11">
        <f>SUM(S8:S25)</f>
        <v>77394098766</v>
      </c>
    </row>
    <row r="27" spans="1:19" ht="19.5" thickTop="1" x14ac:dyDescent="0.45"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45"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45"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45"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45"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45"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7:19" x14ac:dyDescent="0.45"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7:19" x14ac:dyDescent="0.45"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7:19" x14ac:dyDescent="0.45"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7:19" x14ac:dyDescent="0.45"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7:19" x14ac:dyDescent="0.45"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7:19" x14ac:dyDescent="0.45"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7:19" x14ac:dyDescent="0.45"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7:19" x14ac:dyDescent="0.45"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7:19" x14ac:dyDescent="0.45"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7:19" x14ac:dyDescent="0.45"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7:19" x14ac:dyDescent="0.45"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7:19" x14ac:dyDescent="0.45"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7:19" x14ac:dyDescent="0.45"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7:19" x14ac:dyDescent="0.45"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7:19" x14ac:dyDescent="0.45"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7:19" x14ac:dyDescent="0.45"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7:19" x14ac:dyDescent="0.45"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view="pageBreakPreview" zoomScale="85" zoomScaleNormal="100" zoomScaleSheetLayoutView="85" workbookViewId="0">
      <selection activeCell="I25" sqref="I25"/>
    </sheetView>
  </sheetViews>
  <sheetFormatPr defaultRowHeight="18.75" x14ac:dyDescent="0.45"/>
  <cols>
    <col min="1" max="1" width="16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s="4" customFormat="1" ht="25.5" x14ac:dyDescent="0.55000000000000004">
      <c r="A6" s="5" t="s">
        <v>3</v>
      </c>
      <c r="C6" s="6" t="s">
        <v>77</v>
      </c>
      <c r="D6" s="6" t="s">
        <v>77</v>
      </c>
      <c r="E6" s="6" t="s">
        <v>77</v>
      </c>
      <c r="F6" s="6" t="s">
        <v>77</v>
      </c>
      <c r="G6" s="6" t="s">
        <v>77</v>
      </c>
      <c r="I6" s="6" t="s">
        <v>69</v>
      </c>
      <c r="J6" s="6" t="s">
        <v>69</v>
      </c>
      <c r="K6" s="6" t="s">
        <v>69</v>
      </c>
      <c r="L6" s="6" t="s">
        <v>69</v>
      </c>
      <c r="M6" s="6" t="s">
        <v>69</v>
      </c>
      <c r="O6" s="6" t="s">
        <v>70</v>
      </c>
      <c r="P6" s="6" t="s">
        <v>70</v>
      </c>
      <c r="Q6" s="6" t="s">
        <v>70</v>
      </c>
      <c r="R6" s="6" t="s">
        <v>70</v>
      </c>
      <c r="S6" s="6" t="s">
        <v>70</v>
      </c>
    </row>
    <row r="7" spans="1:19" s="4" customFormat="1" ht="25.5" x14ac:dyDescent="0.55000000000000004">
      <c r="A7" s="6" t="s">
        <v>3</v>
      </c>
      <c r="C7" s="6" t="s">
        <v>78</v>
      </c>
      <c r="E7" s="6" t="s">
        <v>79</v>
      </c>
      <c r="G7" s="6" t="s">
        <v>80</v>
      </c>
      <c r="I7" s="6" t="s">
        <v>81</v>
      </c>
      <c r="K7" s="6" t="s">
        <v>74</v>
      </c>
      <c r="M7" s="6" t="s">
        <v>82</v>
      </c>
      <c r="O7" s="6" t="s">
        <v>81</v>
      </c>
      <c r="Q7" s="6" t="s">
        <v>74</v>
      </c>
      <c r="S7" s="6" t="s">
        <v>82</v>
      </c>
    </row>
    <row r="8" spans="1:19" x14ac:dyDescent="0.45">
      <c r="A8" s="1" t="s">
        <v>83</v>
      </c>
      <c r="C8" s="1" t="s">
        <v>84</v>
      </c>
      <c r="E8" s="9">
        <v>5100000</v>
      </c>
      <c r="F8" s="9"/>
      <c r="G8" s="9">
        <v>63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321300000</v>
      </c>
      <c r="P8" s="9"/>
      <c r="Q8" s="9">
        <v>0</v>
      </c>
      <c r="R8" s="9"/>
      <c r="S8" s="9">
        <v>321300000</v>
      </c>
    </row>
    <row r="9" spans="1:19" x14ac:dyDescent="0.45">
      <c r="A9" s="1" t="s">
        <v>85</v>
      </c>
      <c r="C9" s="1" t="s">
        <v>84</v>
      </c>
      <c r="E9" s="9">
        <v>3796964</v>
      </c>
      <c r="F9" s="9"/>
      <c r="G9" s="9">
        <v>650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f>2468026600</f>
        <v>2468026600</v>
      </c>
      <c r="P9" s="9"/>
      <c r="Q9" s="9">
        <v>0</v>
      </c>
      <c r="R9" s="9"/>
      <c r="S9" s="9">
        <v>2468026600</v>
      </c>
    </row>
    <row r="10" spans="1:19" ht="19.5" thickBot="1" x14ac:dyDescent="0.5">
      <c r="E10" s="9"/>
      <c r="F10" s="9"/>
      <c r="G10" s="9"/>
      <c r="H10" s="9"/>
      <c r="I10" s="9"/>
      <c r="J10" s="9"/>
      <c r="K10" s="9"/>
      <c r="L10" s="9"/>
      <c r="M10" s="9"/>
      <c r="N10" s="9"/>
      <c r="O10" s="11">
        <f>SUM(O8:O9)</f>
        <v>2789326600</v>
      </c>
      <c r="P10" s="9"/>
      <c r="Q10" s="16">
        <f>SUM(Q8:Q9)</f>
        <v>0</v>
      </c>
      <c r="R10" s="9"/>
      <c r="S10" s="11">
        <f>SUM(S8:S9)</f>
        <v>2789326600</v>
      </c>
    </row>
    <row r="11" spans="1:19" ht="19.5" thickTop="1" x14ac:dyDescent="0.45"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 t="s">
        <v>121</v>
      </c>
      <c r="R11" s="9"/>
      <c r="S11" s="9"/>
    </row>
    <row r="12" spans="1:19" x14ac:dyDescent="0.45">
      <c r="O12" s="14"/>
      <c r="S12" s="1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view="pageBreakPreview" zoomScaleNormal="100" zoomScaleSheetLayoutView="100" workbookViewId="0">
      <selection activeCell="Q13" sqref="Q13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10.285156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7" t="s">
        <v>3</v>
      </c>
      <c r="C6" s="8" t="s">
        <v>69</v>
      </c>
      <c r="D6" s="8" t="s">
        <v>69</v>
      </c>
      <c r="E6" s="8" t="s">
        <v>69</v>
      </c>
      <c r="F6" s="8" t="s">
        <v>69</v>
      </c>
      <c r="G6" s="8" t="s">
        <v>69</v>
      </c>
      <c r="H6" s="8" t="s">
        <v>69</v>
      </c>
      <c r="I6" s="8" t="s">
        <v>69</v>
      </c>
      <c r="K6" s="8" t="s">
        <v>70</v>
      </c>
      <c r="L6" s="8" t="s">
        <v>70</v>
      </c>
      <c r="M6" s="8" t="s">
        <v>70</v>
      </c>
      <c r="N6" s="8" t="s">
        <v>70</v>
      </c>
      <c r="O6" s="8" t="s">
        <v>70</v>
      </c>
      <c r="P6" s="8" t="s">
        <v>70</v>
      </c>
      <c r="Q6" s="8" t="s">
        <v>70</v>
      </c>
    </row>
    <row r="7" spans="1:17" ht="30" x14ac:dyDescent="0.45">
      <c r="A7" s="8" t="s">
        <v>3</v>
      </c>
      <c r="C7" s="8" t="s">
        <v>7</v>
      </c>
      <c r="E7" s="8" t="s">
        <v>86</v>
      </c>
      <c r="G7" s="8" t="s">
        <v>87</v>
      </c>
      <c r="I7" s="8" t="s">
        <v>88</v>
      </c>
      <c r="K7" s="8" t="s">
        <v>7</v>
      </c>
      <c r="M7" s="8" t="s">
        <v>86</v>
      </c>
      <c r="O7" s="8" t="s">
        <v>87</v>
      </c>
      <c r="Q7" s="8" t="s">
        <v>88</v>
      </c>
    </row>
    <row r="8" spans="1:17" x14ac:dyDescent="0.45">
      <c r="A8" s="1" t="s">
        <v>17</v>
      </c>
      <c r="C8" s="9">
        <v>300000</v>
      </c>
      <c r="D8" s="9"/>
      <c r="E8" s="9">
        <v>5728710150</v>
      </c>
      <c r="F8" s="9"/>
      <c r="G8" s="9">
        <v>4896690300</v>
      </c>
      <c r="H8" s="9"/>
      <c r="I8" s="9">
        <v>832019850</v>
      </c>
      <c r="J8" s="9"/>
      <c r="K8" s="9">
        <v>300000</v>
      </c>
      <c r="L8" s="9"/>
      <c r="M8" s="9">
        <v>5728710150</v>
      </c>
      <c r="N8" s="9"/>
      <c r="O8" s="9">
        <v>6826141350</v>
      </c>
      <c r="P8" s="9"/>
      <c r="Q8" s="9">
        <v>-1097431200</v>
      </c>
    </row>
    <row r="9" spans="1:17" x14ac:dyDescent="0.45">
      <c r="A9" s="1" t="s">
        <v>15</v>
      </c>
      <c r="C9" s="9">
        <v>38137</v>
      </c>
      <c r="D9" s="9"/>
      <c r="E9" s="9">
        <v>26537059</v>
      </c>
      <c r="F9" s="9"/>
      <c r="G9" s="9">
        <v>26537059</v>
      </c>
      <c r="H9" s="9"/>
      <c r="I9" s="9">
        <v>0</v>
      </c>
      <c r="J9" s="9"/>
      <c r="K9" s="9">
        <v>38137</v>
      </c>
      <c r="L9" s="9"/>
      <c r="M9" s="9">
        <v>26537059</v>
      </c>
      <c r="N9" s="9"/>
      <c r="O9" s="9">
        <v>26537059</v>
      </c>
      <c r="P9" s="9"/>
      <c r="Q9" s="9">
        <v>0</v>
      </c>
    </row>
    <row r="10" spans="1:17" x14ac:dyDescent="0.45">
      <c r="A10" s="1" t="s">
        <v>18</v>
      </c>
      <c r="C10" s="9">
        <v>409300</v>
      </c>
      <c r="D10" s="9"/>
      <c r="E10" s="9">
        <v>1286007348912</v>
      </c>
      <c r="F10" s="9"/>
      <c r="G10" s="9">
        <v>1239855141375</v>
      </c>
      <c r="H10" s="9"/>
      <c r="I10" s="9">
        <v>46152207537</v>
      </c>
      <c r="J10" s="9"/>
      <c r="K10" s="9">
        <v>409300</v>
      </c>
      <c r="L10" s="9"/>
      <c r="M10" s="9">
        <v>1286007348912</v>
      </c>
      <c r="N10" s="9"/>
      <c r="O10" s="9">
        <v>753439120204</v>
      </c>
      <c r="P10" s="9"/>
      <c r="Q10" s="9">
        <v>532568228708</v>
      </c>
    </row>
    <row r="11" spans="1:17" x14ac:dyDescent="0.45">
      <c r="A11" s="1" t="s">
        <v>16</v>
      </c>
      <c r="C11" s="9">
        <v>108053</v>
      </c>
      <c r="D11" s="9"/>
      <c r="E11" s="9">
        <v>199675347</v>
      </c>
      <c r="F11" s="9"/>
      <c r="G11" s="9">
        <v>141136851</v>
      </c>
      <c r="H11" s="9"/>
      <c r="I11" s="9">
        <v>58538496</v>
      </c>
      <c r="J11" s="9"/>
      <c r="K11" s="9">
        <v>108053</v>
      </c>
      <c r="L11" s="9"/>
      <c r="M11" s="9">
        <v>199675347</v>
      </c>
      <c r="N11" s="9"/>
      <c r="O11" s="9">
        <v>54026500</v>
      </c>
      <c r="P11" s="9"/>
      <c r="Q11" s="9">
        <v>145648847</v>
      </c>
    </row>
    <row r="12" spans="1:17" x14ac:dyDescent="0.45">
      <c r="A12" s="1" t="s">
        <v>25</v>
      </c>
      <c r="C12" s="9">
        <v>82900</v>
      </c>
      <c r="D12" s="9"/>
      <c r="E12" s="9">
        <v>82712573628</v>
      </c>
      <c r="F12" s="9"/>
      <c r="G12" s="9">
        <v>83713824118</v>
      </c>
      <c r="H12" s="9"/>
      <c r="I12" s="9">
        <v>-1001250489</v>
      </c>
      <c r="J12" s="9"/>
      <c r="K12" s="9">
        <v>82900</v>
      </c>
      <c r="L12" s="9"/>
      <c r="M12" s="9">
        <v>82712573628</v>
      </c>
      <c r="N12" s="9"/>
      <c r="O12" s="9">
        <v>80920600482</v>
      </c>
      <c r="P12" s="9"/>
      <c r="Q12" s="9">
        <v>1791973146</v>
      </c>
    </row>
    <row r="13" spans="1:17" x14ac:dyDescent="0.45">
      <c r="A13" s="1" t="s">
        <v>89</v>
      </c>
      <c r="C13" s="9">
        <v>271300</v>
      </c>
      <c r="D13" s="9"/>
      <c r="E13" s="9">
        <v>797314827357</v>
      </c>
      <c r="F13" s="9"/>
      <c r="G13" s="9">
        <v>774237964614</v>
      </c>
      <c r="H13" s="9"/>
      <c r="I13" s="9">
        <v>23076862743</v>
      </c>
      <c r="J13" s="9"/>
      <c r="K13" s="9">
        <v>271300</v>
      </c>
      <c r="L13" s="9"/>
      <c r="M13" s="9">
        <v>797314827357</v>
      </c>
      <c r="N13" s="9"/>
      <c r="O13" s="9">
        <v>662971928486</v>
      </c>
      <c r="P13" s="9"/>
      <c r="Q13" s="9">
        <v>134342898871</v>
      </c>
    </row>
    <row r="14" spans="1:17" ht="19.5" thickBot="1" x14ac:dyDescent="0.5">
      <c r="C14" s="11">
        <f>SUM(C8:C13)</f>
        <v>1209690</v>
      </c>
      <c r="D14" s="9"/>
      <c r="E14" s="11">
        <f>SUM(E8:E13)</f>
        <v>2171989672453</v>
      </c>
      <c r="F14" s="9"/>
      <c r="G14" s="11">
        <f>SUM(G8:G13)</f>
        <v>2102871294317</v>
      </c>
      <c r="H14" s="9"/>
      <c r="I14" s="11">
        <f>SUM(I8:I13)</f>
        <v>69118378137</v>
      </c>
      <c r="J14" s="9"/>
      <c r="K14" s="11">
        <f>SUM(K8:K13)</f>
        <v>1209690</v>
      </c>
      <c r="L14" s="9"/>
      <c r="M14" s="11">
        <f>SUM(M8:M13)</f>
        <v>2171989672453</v>
      </c>
      <c r="N14" s="9"/>
      <c r="O14" s="11">
        <f>SUM(O8:O13)</f>
        <v>1504238354081</v>
      </c>
      <c r="P14" s="9"/>
      <c r="Q14" s="11">
        <f>SUM(Q8:Q13)</f>
        <v>667751318372</v>
      </c>
    </row>
    <row r="15" spans="1:17" ht="19.5" thickTop="1" x14ac:dyDescent="0.4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4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17" x14ac:dyDescent="0.4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view="pageBreakPreview" zoomScale="60" zoomScaleNormal="100" workbookViewId="0">
      <selection activeCell="Q29" sqref="Q29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6.5703125" style="1" bestFit="1" customWidth="1"/>
    <col min="4" max="4" width="1" style="1" customWidth="1"/>
    <col min="5" max="5" width="12.5703125" style="1" bestFit="1" customWidth="1"/>
    <col min="6" max="6" width="1" style="1" customWidth="1"/>
    <col min="7" max="7" width="14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s="4" customFormat="1" ht="25.5" x14ac:dyDescent="0.55000000000000004">
      <c r="A6" s="5" t="s">
        <v>3</v>
      </c>
      <c r="C6" s="6" t="s">
        <v>69</v>
      </c>
      <c r="D6" s="6" t="s">
        <v>69</v>
      </c>
      <c r="E6" s="6" t="s">
        <v>69</v>
      </c>
      <c r="F6" s="6" t="s">
        <v>69</v>
      </c>
      <c r="G6" s="6" t="s">
        <v>69</v>
      </c>
      <c r="H6" s="6" t="s">
        <v>69</v>
      </c>
      <c r="I6" s="6" t="s">
        <v>69</v>
      </c>
      <c r="K6" s="6" t="s">
        <v>70</v>
      </c>
      <c r="L6" s="6" t="s">
        <v>70</v>
      </c>
      <c r="M6" s="6" t="s">
        <v>70</v>
      </c>
      <c r="N6" s="6" t="s">
        <v>70</v>
      </c>
      <c r="O6" s="6" t="s">
        <v>70</v>
      </c>
      <c r="P6" s="6" t="s">
        <v>70</v>
      </c>
      <c r="Q6" s="6" t="s">
        <v>70</v>
      </c>
    </row>
    <row r="7" spans="1:17" s="4" customFormat="1" ht="25.5" x14ac:dyDescent="0.55000000000000004">
      <c r="A7" s="6" t="s">
        <v>3</v>
      </c>
      <c r="C7" s="6" t="s">
        <v>7</v>
      </c>
      <c r="E7" s="6" t="s">
        <v>86</v>
      </c>
      <c r="G7" s="6" t="s">
        <v>87</v>
      </c>
      <c r="I7" s="6" t="s">
        <v>90</v>
      </c>
      <c r="K7" s="6" t="s">
        <v>7</v>
      </c>
      <c r="M7" s="6" t="s">
        <v>86</v>
      </c>
      <c r="O7" s="6" t="s">
        <v>87</v>
      </c>
      <c r="Q7" s="6" t="s">
        <v>90</v>
      </c>
    </row>
    <row r="8" spans="1:17" x14ac:dyDescent="0.45">
      <c r="A8" s="1" t="s">
        <v>91</v>
      </c>
      <c r="C8" s="9">
        <v>0</v>
      </c>
      <c r="D8" s="9"/>
      <c r="E8" s="9">
        <v>0</v>
      </c>
      <c r="F8" s="9"/>
      <c r="G8" s="9">
        <v>0</v>
      </c>
      <c r="H8" s="9"/>
      <c r="I8" s="9">
        <v>0</v>
      </c>
      <c r="J8" s="9"/>
      <c r="K8" s="9">
        <v>5100</v>
      </c>
      <c r="L8" s="9"/>
      <c r="M8" s="9">
        <v>12005851330</v>
      </c>
      <c r="N8" s="9"/>
      <c r="O8" s="9">
        <v>8971900872</v>
      </c>
      <c r="P8" s="9"/>
      <c r="Q8" s="9">
        <v>3033950458</v>
      </c>
    </row>
    <row r="9" spans="1:17" x14ac:dyDescent="0.45">
      <c r="A9" s="1" t="s">
        <v>92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J9" s="9"/>
      <c r="K9" s="9">
        <v>749943</v>
      </c>
      <c r="L9" s="9"/>
      <c r="M9" s="9">
        <v>3304173027</v>
      </c>
      <c r="N9" s="9"/>
      <c r="O9" s="9">
        <v>4250504877</v>
      </c>
      <c r="P9" s="9"/>
      <c r="Q9" s="9">
        <v>-946331850</v>
      </c>
    </row>
    <row r="10" spans="1:17" x14ac:dyDescent="0.45">
      <c r="A10" s="1" t="s">
        <v>18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9800</v>
      </c>
      <c r="L10" s="9"/>
      <c r="M10" s="9">
        <v>24860944370</v>
      </c>
      <c r="N10" s="9"/>
      <c r="O10" s="9">
        <v>17707750994</v>
      </c>
      <c r="P10" s="9"/>
      <c r="Q10" s="9">
        <v>7153193376</v>
      </c>
    </row>
    <row r="11" spans="1:17" x14ac:dyDescent="0.45">
      <c r="A11" s="1" t="s">
        <v>93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1249992</v>
      </c>
      <c r="L11" s="9"/>
      <c r="M11" s="9">
        <v>19625752926</v>
      </c>
      <c r="N11" s="9"/>
      <c r="O11" s="9">
        <v>21173129491</v>
      </c>
      <c r="P11" s="9"/>
      <c r="Q11" s="9">
        <v>-1547376565</v>
      </c>
    </row>
    <row r="12" spans="1:17" x14ac:dyDescent="0.45">
      <c r="A12" s="1" t="s">
        <v>94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2125000</v>
      </c>
      <c r="L12" s="9"/>
      <c r="M12" s="9">
        <v>29530740533</v>
      </c>
      <c r="N12" s="9"/>
      <c r="O12" s="9">
        <v>29509616812</v>
      </c>
      <c r="P12" s="9"/>
      <c r="Q12" s="9">
        <v>21123721</v>
      </c>
    </row>
    <row r="13" spans="1:17" x14ac:dyDescent="0.45">
      <c r="A13" s="1" t="s">
        <v>95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2860000</v>
      </c>
      <c r="L13" s="9"/>
      <c r="M13" s="9">
        <v>10798214870</v>
      </c>
      <c r="N13" s="9"/>
      <c r="O13" s="9">
        <v>12449422557</v>
      </c>
      <c r="P13" s="9"/>
      <c r="Q13" s="9">
        <v>-1651207687</v>
      </c>
    </row>
    <row r="14" spans="1:17" x14ac:dyDescent="0.45">
      <c r="A14" s="1" t="s">
        <v>96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5000000</v>
      </c>
      <c r="L14" s="9"/>
      <c r="M14" s="9">
        <v>55148900921</v>
      </c>
      <c r="N14" s="9"/>
      <c r="O14" s="9">
        <v>54623047500</v>
      </c>
      <c r="P14" s="9"/>
      <c r="Q14" s="9">
        <v>525853421</v>
      </c>
    </row>
    <row r="15" spans="1:17" x14ac:dyDescent="0.45">
      <c r="A15" s="1" t="s">
        <v>97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1500000</v>
      </c>
      <c r="L15" s="9"/>
      <c r="M15" s="9">
        <v>25045882828</v>
      </c>
      <c r="N15" s="9"/>
      <c r="O15" s="9">
        <v>28062031500</v>
      </c>
      <c r="P15" s="9"/>
      <c r="Q15" s="9">
        <v>-3016148672</v>
      </c>
    </row>
    <row r="16" spans="1:17" x14ac:dyDescent="0.45">
      <c r="A16" s="1" t="s">
        <v>16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108053</v>
      </c>
      <c r="L16" s="9"/>
      <c r="M16" s="9">
        <v>54026500</v>
      </c>
      <c r="N16" s="9"/>
      <c r="O16" s="9">
        <v>53705042</v>
      </c>
      <c r="P16" s="9"/>
      <c r="Q16" s="9">
        <v>321458</v>
      </c>
    </row>
    <row r="17" spans="1:17" x14ac:dyDescent="0.45">
      <c r="A17" s="1" t="s">
        <v>83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5100000</v>
      </c>
      <c r="L17" s="9"/>
      <c r="M17" s="9">
        <v>16653816770</v>
      </c>
      <c r="N17" s="9"/>
      <c r="O17" s="9">
        <v>17713374570</v>
      </c>
      <c r="P17" s="9"/>
      <c r="Q17" s="9">
        <v>-1059557800</v>
      </c>
    </row>
    <row r="18" spans="1:17" x14ac:dyDescent="0.45">
      <c r="A18" s="1" t="s">
        <v>85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3796964</v>
      </c>
      <c r="L18" s="9"/>
      <c r="M18" s="9">
        <v>24791720673</v>
      </c>
      <c r="N18" s="9"/>
      <c r="O18" s="9">
        <v>26571579332</v>
      </c>
      <c r="P18" s="9"/>
      <c r="Q18" s="9">
        <v>-1779858659</v>
      </c>
    </row>
    <row r="19" spans="1:17" x14ac:dyDescent="0.45">
      <c r="A19" s="1" t="s">
        <v>89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31000</v>
      </c>
      <c r="L19" s="9"/>
      <c r="M19" s="9">
        <v>81440687758</v>
      </c>
      <c r="N19" s="9"/>
      <c r="O19" s="9">
        <v>73844235881</v>
      </c>
      <c r="P19" s="9"/>
      <c r="Q19" s="9">
        <v>7596451877</v>
      </c>
    </row>
    <row r="20" spans="1:17" x14ac:dyDescent="0.45">
      <c r="A20" s="1" t="s">
        <v>98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43499</v>
      </c>
      <c r="L20" s="9"/>
      <c r="M20" s="9">
        <v>43499000000</v>
      </c>
      <c r="N20" s="9"/>
      <c r="O20" s="9">
        <v>10670461034</v>
      </c>
      <c r="P20" s="9"/>
      <c r="Q20" s="9">
        <v>32828538966</v>
      </c>
    </row>
    <row r="21" spans="1:17" x14ac:dyDescent="0.45">
      <c r="A21" s="1" t="s">
        <v>99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36000</v>
      </c>
      <c r="L21" s="9"/>
      <c r="M21" s="9">
        <v>28488475528</v>
      </c>
      <c r="N21" s="9"/>
      <c r="O21" s="9">
        <v>28471918529</v>
      </c>
      <c r="P21" s="9"/>
      <c r="Q21" s="9">
        <v>16556999</v>
      </c>
    </row>
    <row r="22" spans="1:17" x14ac:dyDescent="0.45">
      <c r="A22" s="1" t="s">
        <v>100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40933</v>
      </c>
      <c r="L22" s="9"/>
      <c r="M22" s="9">
        <v>40933000000</v>
      </c>
      <c r="N22" s="9"/>
      <c r="O22" s="9">
        <v>10988591898</v>
      </c>
      <c r="P22" s="9"/>
      <c r="Q22" s="9">
        <v>29944408102</v>
      </c>
    </row>
    <row r="23" spans="1:17" ht="19.5" thickBot="1" x14ac:dyDescent="0.5">
      <c r="C23" s="11">
        <f>SUM(C8:C22)</f>
        <v>0</v>
      </c>
      <c r="D23" s="9"/>
      <c r="E23" s="11">
        <f>SUM(E8:E22)</f>
        <v>0</v>
      </c>
      <c r="F23" s="9"/>
      <c r="G23" s="11">
        <f>SUM(G8:G22)</f>
        <v>0</v>
      </c>
      <c r="H23" s="9"/>
      <c r="I23" s="11">
        <f>SUM(I8:I22)</f>
        <v>0</v>
      </c>
      <c r="J23" s="9"/>
      <c r="K23" s="11">
        <f>SUM(K8:K22)</f>
        <v>22656284</v>
      </c>
      <c r="L23" s="9"/>
      <c r="M23" s="11">
        <f>SUM(M8:M22)</f>
        <v>416181188034</v>
      </c>
      <c r="N23" s="9"/>
      <c r="O23" s="11">
        <f>SUM(O8:O22)</f>
        <v>345061270889</v>
      </c>
      <c r="P23" s="9"/>
      <c r="Q23" s="11">
        <f>SUM(Q8:Q22)</f>
        <v>71119917145</v>
      </c>
    </row>
    <row r="24" spans="1:17" ht="19.5" thickTop="1" x14ac:dyDescent="0.45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4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x14ac:dyDescent="0.4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45">
      <c r="Q27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6"/>
  <sheetViews>
    <sheetView rightToLeft="1" view="pageBreakPreview" zoomScale="60" zoomScaleNormal="100" workbookViewId="0">
      <selection activeCell="S25" sqref="S25"/>
    </sheetView>
  </sheetViews>
  <sheetFormatPr defaultRowHeight="18.75" x14ac:dyDescent="0.45"/>
  <cols>
    <col min="1" max="1" width="24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2.5703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2.5703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s="4" customFormat="1" ht="25.5" x14ac:dyDescent="0.55000000000000004">
      <c r="A6" s="5" t="s">
        <v>3</v>
      </c>
      <c r="C6" s="6" t="s">
        <v>69</v>
      </c>
      <c r="D6" s="6" t="s">
        <v>69</v>
      </c>
      <c r="E6" s="6" t="s">
        <v>69</v>
      </c>
      <c r="F6" s="6" t="s">
        <v>69</v>
      </c>
      <c r="G6" s="6" t="s">
        <v>69</v>
      </c>
      <c r="H6" s="6" t="s">
        <v>69</v>
      </c>
      <c r="I6" s="6" t="s">
        <v>69</v>
      </c>
      <c r="J6" s="6" t="s">
        <v>69</v>
      </c>
      <c r="K6" s="6" t="s">
        <v>69</v>
      </c>
      <c r="M6" s="6" t="s">
        <v>70</v>
      </c>
      <c r="N6" s="6" t="s">
        <v>70</v>
      </c>
      <c r="O6" s="6" t="s">
        <v>70</v>
      </c>
      <c r="P6" s="6" t="s">
        <v>70</v>
      </c>
      <c r="Q6" s="6" t="s">
        <v>70</v>
      </c>
      <c r="R6" s="6" t="s">
        <v>70</v>
      </c>
      <c r="S6" s="6" t="s">
        <v>70</v>
      </c>
      <c r="T6" s="6" t="s">
        <v>70</v>
      </c>
      <c r="U6" s="6" t="s">
        <v>70</v>
      </c>
    </row>
    <row r="7" spans="1:21" s="4" customFormat="1" ht="25.5" x14ac:dyDescent="0.55000000000000004">
      <c r="A7" s="6" t="s">
        <v>3</v>
      </c>
      <c r="C7" s="6" t="s">
        <v>101</v>
      </c>
      <c r="E7" s="6" t="s">
        <v>102</v>
      </c>
      <c r="G7" s="6" t="s">
        <v>103</v>
      </c>
      <c r="I7" s="6" t="s">
        <v>34</v>
      </c>
      <c r="K7" s="6" t="s">
        <v>104</v>
      </c>
      <c r="M7" s="6" t="s">
        <v>101</v>
      </c>
      <c r="O7" s="6" t="s">
        <v>102</v>
      </c>
      <c r="Q7" s="6" t="s">
        <v>103</v>
      </c>
      <c r="S7" s="6" t="s">
        <v>34</v>
      </c>
      <c r="U7" s="6" t="s">
        <v>104</v>
      </c>
    </row>
    <row r="8" spans="1:21" x14ac:dyDescent="0.45">
      <c r="A8" s="1" t="s">
        <v>91</v>
      </c>
      <c r="C8" s="9">
        <v>0</v>
      </c>
      <c r="D8" s="9"/>
      <c r="E8" s="9">
        <v>0</v>
      </c>
      <c r="F8" s="9"/>
      <c r="G8" s="9">
        <v>0</v>
      </c>
      <c r="H8" s="9"/>
      <c r="I8" s="9">
        <v>0</v>
      </c>
      <c r="K8" s="12">
        <v>0</v>
      </c>
      <c r="M8" s="9">
        <v>0</v>
      </c>
      <c r="N8" s="9"/>
      <c r="O8" s="9">
        <v>0</v>
      </c>
      <c r="P8" s="9"/>
      <c r="Q8" s="9">
        <v>3033950458</v>
      </c>
      <c r="R8" s="9"/>
      <c r="S8" s="9">
        <v>3033950458</v>
      </c>
      <c r="U8" s="12">
        <v>4.0000000000000001E-3</v>
      </c>
    </row>
    <row r="9" spans="1:21" x14ac:dyDescent="0.45">
      <c r="A9" s="1" t="s">
        <v>92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K9" s="12">
        <v>0</v>
      </c>
      <c r="M9" s="9">
        <v>0</v>
      </c>
      <c r="N9" s="9"/>
      <c r="O9" s="9">
        <v>0</v>
      </c>
      <c r="P9" s="9"/>
      <c r="Q9" s="9">
        <v>-946331850</v>
      </c>
      <c r="R9" s="9"/>
      <c r="S9" s="9">
        <v>-946331850</v>
      </c>
      <c r="U9" s="12">
        <v>-1.1999999999999999E-3</v>
      </c>
    </row>
    <row r="10" spans="1:21" x14ac:dyDescent="0.45">
      <c r="A10" s="1" t="s">
        <v>18</v>
      </c>
      <c r="C10" s="9">
        <v>0</v>
      </c>
      <c r="D10" s="9"/>
      <c r="E10" s="9">
        <v>46152207537</v>
      </c>
      <c r="F10" s="9"/>
      <c r="G10" s="9">
        <v>0</v>
      </c>
      <c r="H10" s="9"/>
      <c r="I10" s="9">
        <v>46152207537</v>
      </c>
      <c r="K10" s="12">
        <v>0.63919999999999999</v>
      </c>
      <c r="M10" s="9">
        <v>0</v>
      </c>
      <c r="N10" s="9"/>
      <c r="O10" s="9">
        <v>532568228708</v>
      </c>
      <c r="P10" s="9"/>
      <c r="Q10" s="9">
        <v>7153193376</v>
      </c>
      <c r="R10" s="9"/>
      <c r="S10" s="9">
        <v>539721422084</v>
      </c>
      <c r="U10" s="12">
        <v>0.71030000000000004</v>
      </c>
    </row>
    <row r="11" spans="1:21" x14ac:dyDescent="0.45">
      <c r="A11" s="1" t="s">
        <v>93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K11" s="12">
        <v>0</v>
      </c>
      <c r="M11" s="9">
        <v>0</v>
      </c>
      <c r="N11" s="9"/>
      <c r="O11" s="9">
        <v>0</v>
      </c>
      <c r="P11" s="9"/>
      <c r="Q11" s="9">
        <v>-1547376565</v>
      </c>
      <c r="R11" s="9"/>
      <c r="S11" s="9">
        <v>-1547376565</v>
      </c>
      <c r="U11" s="12">
        <v>-2E-3</v>
      </c>
    </row>
    <row r="12" spans="1:21" x14ac:dyDescent="0.45">
      <c r="A12" s="1" t="s">
        <v>94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K12" s="12">
        <v>0</v>
      </c>
      <c r="M12" s="9">
        <v>0</v>
      </c>
      <c r="N12" s="9"/>
      <c r="O12" s="9">
        <v>0</v>
      </c>
      <c r="P12" s="9"/>
      <c r="Q12" s="9">
        <v>21123721</v>
      </c>
      <c r="R12" s="9"/>
      <c r="S12" s="9">
        <v>21123721</v>
      </c>
      <c r="U12" s="12">
        <v>0</v>
      </c>
    </row>
    <row r="13" spans="1:21" x14ac:dyDescent="0.45">
      <c r="A13" s="1" t="s">
        <v>95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K13" s="12">
        <v>0</v>
      </c>
      <c r="M13" s="9">
        <v>0</v>
      </c>
      <c r="N13" s="9"/>
      <c r="O13" s="9">
        <v>0</v>
      </c>
      <c r="P13" s="9"/>
      <c r="Q13" s="9">
        <v>-1651207687</v>
      </c>
      <c r="R13" s="9"/>
      <c r="S13" s="9">
        <v>-1651207687</v>
      </c>
      <c r="U13" s="12">
        <v>-2.2000000000000001E-3</v>
      </c>
    </row>
    <row r="14" spans="1:21" x14ac:dyDescent="0.45">
      <c r="A14" s="1" t="s">
        <v>96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K14" s="12">
        <v>0</v>
      </c>
      <c r="M14" s="9">
        <v>0</v>
      </c>
      <c r="N14" s="9"/>
      <c r="O14" s="9">
        <v>0</v>
      </c>
      <c r="P14" s="9"/>
      <c r="Q14" s="9">
        <v>525853421</v>
      </c>
      <c r="R14" s="9"/>
      <c r="S14" s="9">
        <v>525853421</v>
      </c>
      <c r="U14" s="12">
        <v>6.9999999999999999E-4</v>
      </c>
    </row>
    <row r="15" spans="1:21" x14ac:dyDescent="0.45">
      <c r="A15" s="1" t="s">
        <v>97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K15" s="12">
        <v>0</v>
      </c>
      <c r="M15" s="9">
        <v>0</v>
      </c>
      <c r="N15" s="9"/>
      <c r="O15" s="9">
        <v>0</v>
      </c>
      <c r="P15" s="9"/>
      <c r="Q15" s="9">
        <v>-3016148672</v>
      </c>
      <c r="R15" s="9"/>
      <c r="S15" s="9">
        <v>-3016148672</v>
      </c>
      <c r="U15" s="12">
        <v>-4.0000000000000001E-3</v>
      </c>
    </row>
    <row r="16" spans="1:21" x14ac:dyDescent="0.45">
      <c r="A16" s="1" t="s">
        <v>16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K16" s="12">
        <v>0</v>
      </c>
      <c r="M16" s="9">
        <v>0</v>
      </c>
      <c r="N16" s="9"/>
      <c r="O16" s="9">
        <v>0</v>
      </c>
      <c r="P16" s="9"/>
      <c r="Q16" s="9">
        <v>321458</v>
      </c>
      <c r="R16" s="9"/>
      <c r="S16" s="9">
        <v>321458</v>
      </c>
      <c r="U16" s="12">
        <v>0</v>
      </c>
    </row>
    <row r="17" spans="1:21" x14ac:dyDescent="0.45">
      <c r="A17" s="1" t="s">
        <v>83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K17" s="12">
        <v>0</v>
      </c>
      <c r="M17" s="9">
        <v>321300000</v>
      </c>
      <c r="N17" s="9"/>
      <c r="O17" s="9">
        <v>0</v>
      </c>
      <c r="P17" s="9"/>
      <c r="Q17" s="9">
        <v>-1059557800</v>
      </c>
      <c r="R17" s="9"/>
      <c r="S17" s="9">
        <v>-738257800</v>
      </c>
      <c r="U17" s="12">
        <v>-1E-3</v>
      </c>
    </row>
    <row r="18" spans="1:21" x14ac:dyDescent="0.45">
      <c r="A18" s="1" t="s">
        <v>85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K18" s="12">
        <v>0</v>
      </c>
      <c r="M18" s="9">
        <v>2468026600</v>
      </c>
      <c r="N18" s="9"/>
      <c r="O18" s="9">
        <v>0</v>
      </c>
      <c r="P18" s="9"/>
      <c r="Q18" s="9">
        <v>-1779858659</v>
      </c>
      <c r="R18" s="9"/>
      <c r="S18" s="9">
        <v>688167941</v>
      </c>
      <c r="U18" s="12">
        <v>8.9999999999999998E-4</v>
      </c>
    </row>
    <row r="19" spans="1:21" x14ac:dyDescent="0.45">
      <c r="A19" s="1" t="s">
        <v>17</v>
      </c>
      <c r="C19" s="9">
        <v>0</v>
      </c>
      <c r="D19" s="9"/>
      <c r="E19" s="9">
        <v>832019850</v>
      </c>
      <c r="F19" s="9"/>
      <c r="G19" s="9">
        <v>0</v>
      </c>
      <c r="H19" s="9"/>
      <c r="I19" s="9">
        <v>832019850</v>
      </c>
      <c r="K19" s="12">
        <v>1.15E-2</v>
      </c>
      <c r="M19" s="9">
        <v>0</v>
      </c>
      <c r="N19" s="9"/>
      <c r="O19" s="9">
        <v>-1097431200</v>
      </c>
      <c r="P19" s="9"/>
      <c r="Q19" s="9">
        <v>0</v>
      </c>
      <c r="R19" s="9"/>
      <c r="S19" s="9">
        <v>-1097431200</v>
      </c>
      <c r="U19" s="12">
        <v>-1.4E-3</v>
      </c>
    </row>
    <row r="20" spans="1:21" x14ac:dyDescent="0.45">
      <c r="A20" s="1" t="s">
        <v>15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K20" s="12">
        <v>0</v>
      </c>
      <c r="M20" s="9">
        <v>0</v>
      </c>
      <c r="N20" s="9"/>
      <c r="O20" s="9">
        <v>0</v>
      </c>
      <c r="P20" s="9"/>
      <c r="Q20" s="9">
        <v>0</v>
      </c>
      <c r="R20" s="9"/>
      <c r="S20" s="9">
        <v>0</v>
      </c>
      <c r="U20" s="12">
        <v>0</v>
      </c>
    </row>
    <row r="21" spans="1:21" x14ac:dyDescent="0.45">
      <c r="A21" s="1" t="s">
        <v>16</v>
      </c>
      <c r="C21" s="9">
        <v>0</v>
      </c>
      <c r="D21" s="9"/>
      <c r="E21" s="9">
        <v>58538496</v>
      </c>
      <c r="F21" s="9"/>
      <c r="G21" s="9">
        <v>0</v>
      </c>
      <c r="H21" s="9"/>
      <c r="I21" s="9">
        <v>58538496</v>
      </c>
      <c r="K21" s="12">
        <v>8.0000000000000004E-4</v>
      </c>
      <c r="M21" s="9">
        <v>0</v>
      </c>
      <c r="N21" s="9"/>
      <c r="O21" s="9">
        <v>145648847</v>
      </c>
      <c r="P21" s="9"/>
      <c r="Q21" s="9">
        <v>0</v>
      </c>
      <c r="R21" s="9"/>
      <c r="S21" s="9">
        <v>145648847</v>
      </c>
      <c r="U21" s="12">
        <v>2.0000000000000001E-4</v>
      </c>
    </row>
    <row r="22" spans="1:21" ht="19.5" thickBot="1" x14ac:dyDescent="0.5">
      <c r="C22" s="11">
        <f>SUM(C8:C21)</f>
        <v>0</v>
      </c>
      <c r="D22" s="9"/>
      <c r="E22" s="11">
        <f>SUM(E8:E21)</f>
        <v>47042765883</v>
      </c>
      <c r="F22" s="9"/>
      <c r="G22" s="11">
        <f>SUM(G8:G21)</f>
        <v>0</v>
      </c>
      <c r="H22" s="9"/>
      <c r="I22" s="11">
        <f>SUM(I8:I21)</f>
        <v>47042765883</v>
      </c>
      <c r="K22" s="13">
        <f>SUM(K8:K21)</f>
        <v>0.65149999999999997</v>
      </c>
      <c r="M22" s="11">
        <f>SUM(M8:M21)</f>
        <v>2789326600</v>
      </c>
      <c r="N22" s="9"/>
      <c r="O22" s="11">
        <f>SUM(O8:O21)</f>
        <v>531616446355</v>
      </c>
      <c r="P22" s="9"/>
      <c r="Q22" s="11">
        <f>SUM(SUM(Q8:Q21))</f>
        <v>733961201</v>
      </c>
      <c r="R22" s="9"/>
      <c r="S22" s="11">
        <f>SUM(S8:S21)</f>
        <v>535139734156</v>
      </c>
      <c r="U22" s="13">
        <f>SUM(U8:U21)</f>
        <v>0.70430000000000015</v>
      </c>
    </row>
    <row r="23" spans="1:21" ht="19.5" thickTop="1" x14ac:dyDescent="0.45">
      <c r="C23" s="9">
        <f>'درآمد سود سهام'!I9</f>
        <v>0</v>
      </c>
      <c r="D23" s="9"/>
      <c r="E23" s="9"/>
      <c r="F23" s="9"/>
      <c r="G23" s="9"/>
      <c r="H23" s="9"/>
      <c r="I23" s="9"/>
      <c r="M23" s="9"/>
      <c r="N23" s="9"/>
      <c r="O23" s="9"/>
      <c r="P23" s="9"/>
      <c r="Q23" s="9"/>
      <c r="R23" s="9"/>
      <c r="S23" s="9"/>
    </row>
    <row r="24" spans="1:21" x14ac:dyDescent="0.45">
      <c r="C24" s="9"/>
      <c r="D24" s="9"/>
      <c r="E24" s="9"/>
      <c r="F24" s="9"/>
      <c r="G24" s="9"/>
      <c r="H24" s="9"/>
      <c r="I24" s="9"/>
      <c r="M24" s="9"/>
      <c r="N24" s="9"/>
      <c r="O24" s="9"/>
      <c r="P24" s="9"/>
      <c r="Q24" s="9"/>
      <c r="R24" s="9"/>
      <c r="S24" s="9"/>
    </row>
    <row r="25" spans="1:21" x14ac:dyDescent="0.45">
      <c r="M25" s="9"/>
      <c r="N25" s="9"/>
      <c r="O25" s="9"/>
      <c r="P25" s="9"/>
      <c r="Q25" s="9"/>
      <c r="R25" s="9"/>
      <c r="S25" s="9"/>
    </row>
    <row r="26" spans="1:21" x14ac:dyDescent="0.45">
      <c r="E26" s="14"/>
      <c r="M26" s="9"/>
      <c r="N26" s="9"/>
      <c r="O26" s="9"/>
      <c r="P26" s="9"/>
      <c r="Q26" s="9"/>
      <c r="R26" s="9"/>
      <c r="S26" s="9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6"/>
  <sheetViews>
    <sheetView rightToLeft="1" view="pageBreakPreview" zoomScale="60" zoomScaleNormal="100" workbookViewId="0">
      <selection activeCell="I28" sqref="I28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30" x14ac:dyDescent="0.45">
      <c r="A3" s="2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9" s="4" customFormat="1" ht="25.5" x14ac:dyDescent="0.55000000000000004">
      <c r="A6" s="5" t="s">
        <v>71</v>
      </c>
      <c r="C6" s="6" t="s">
        <v>69</v>
      </c>
      <c r="D6" s="6" t="s">
        <v>69</v>
      </c>
      <c r="E6" s="6" t="s">
        <v>69</v>
      </c>
      <c r="F6" s="6" t="s">
        <v>69</v>
      </c>
      <c r="G6" s="6" t="s">
        <v>69</v>
      </c>
      <c r="H6" s="6" t="s">
        <v>69</v>
      </c>
      <c r="I6" s="6" t="s">
        <v>69</v>
      </c>
      <c r="K6" s="6" t="s">
        <v>70</v>
      </c>
      <c r="L6" s="6" t="s">
        <v>70</v>
      </c>
      <c r="M6" s="6" t="s">
        <v>70</v>
      </c>
      <c r="N6" s="6" t="s">
        <v>70</v>
      </c>
      <c r="O6" s="6" t="s">
        <v>70</v>
      </c>
      <c r="P6" s="6" t="s">
        <v>70</v>
      </c>
      <c r="Q6" s="6" t="s">
        <v>70</v>
      </c>
    </row>
    <row r="7" spans="1:19" s="4" customFormat="1" ht="25.5" x14ac:dyDescent="0.55000000000000004">
      <c r="A7" s="6" t="s">
        <v>71</v>
      </c>
      <c r="C7" s="6" t="s">
        <v>105</v>
      </c>
      <c r="E7" s="6" t="s">
        <v>102</v>
      </c>
      <c r="G7" s="6" t="s">
        <v>103</v>
      </c>
      <c r="I7" s="6" t="s">
        <v>106</v>
      </c>
      <c r="K7" s="6" t="s">
        <v>105</v>
      </c>
      <c r="M7" s="6" t="s">
        <v>102</v>
      </c>
      <c r="O7" s="6" t="s">
        <v>103</v>
      </c>
      <c r="Q7" s="6" t="s">
        <v>106</v>
      </c>
    </row>
    <row r="8" spans="1:19" x14ac:dyDescent="0.45">
      <c r="A8" s="1" t="s">
        <v>89</v>
      </c>
      <c r="C8" s="9">
        <v>0</v>
      </c>
      <c r="D8" s="9"/>
      <c r="E8" s="9">
        <v>23076862743</v>
      </c>
      <c r="F8" s="9"/>
      <c r="G8" s="9">
        <v>0</v>
      </c>
      <c r="H8" s="9"/>
      <c r="I8" s="9">
        <v>23076862743</v>
      </c>
      <c r="J8" s="9"/>
      <c r="K8" s="9">
        <v>0</v>
      </c>
      <c r="L8" s="9"/>
      <c r="M8" s="9">
        <v>134342898871</v>
      </c>
      <c r="N8" s="9"/>
      <c r="O8" s="9">
        <v>7596451877</v>
      </c>
      <c r="P8" s="9"/>
      <c r="Q8" s="9">
        <v>141939350748</v>
      </c>
      <c r="R8" s="9"/>
      <c r="S8" s="9"/>
    </row>
    <row r="9" spans="1:19" x14ac:dyDescent="0.45">
      <c r="A9" s="1" t="s">
        <v>98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32828538966</v>
      </c>
      <c r="P9" s="9"/>
      <c r="Q9" s="9">
        <v>32828538966</v>
      </c>
      <c r="R9" s="9"/>
      <c r="S9" s="9"/>
    </row>
    <row r="10" spans="1:19" x14ac:dyDescent="0.45">
      <c r="A10" s="1" t="s">
        <v>99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16556999</v>
      </c>
      <c r="P10" s="9"/>
      <c r="Q10" s="9">
        <v>16556999</v>
      </c>
      <c r="R10" s="9"/>
      <c r="S10" s="9"/>
    </row>
    <row r="11" spans="1:19" x14ac:dyDescent="0.45">
      <c r="A11" s="1" t="s">
        <v>100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29944408102</v>
      </c>
      <c r="P11" s="9"/>
      <c r="Q11" s="9">
        <v>29944408102</v>
      </c>
      <c r="R11" s="9"/>
      <c r="S11" s="9"/>
    </row>
    <row r="12" spans="1:19" x14ac:dyDescent="0.45">
      <c r="A12" s="1" t="s">
        <v>25</v>
      </c>
      <c r="C12" s="9">
        <v>1294902083</v>
      </c>
      <c r="D12" s="9"/>
      <c r="E12" s="9">
        <v>-1001250489</v>
      </c>
      <c r="F12" s="9"/>
      <c r="G12" s="9">
        <v>0</v>
      </c>
      <c r="H12" s="9"/>
      <c r="I12" s="9">
        <v>293651594</v>
      </c>
      <c r="J12" s="9"/>
      <c r="K12" s="9">
        <v>11080165930</v>
      </c>
      <c r="L12" s="9"/>
      <c r="M12" s="9">
        <v>1791973146</v>
      </c>
      <c r="N12" s="9"/>
      <c r="O12" s="9">
        <v>0</v>
      </c>
      <c r="P12" s="9"/>
      <c r="Q12" s="9">
        <v>12872139076</v>
      </c>
      <c r="R12" s="9"/>
      <c r="S12" s="9"/>
    </row>
    <row r="13" spans="1:19" ht="19.5" thickBot="1" x14ac:dyDescent="0.5">
      <c r="C13" s="11">
        <f>SUM(C8:C12)</f>
        <v>1294902083</v>
      </c>
      <c r="D13" s="9"/>
      <c r="E13" s="11">
        <f>SUM(E8:E12)</f>
        <v>22075612254</v>
      </c>
      <c r="F13" s="9"/>
      <c r="G13" s="11">
        <f>SUM(G8:G12)</f>
        <v>0</v>
      </c>
      <c r="H13" s="9"/>
      <c r="I13" s="11">
        <f>SUM(I8:I12)</f>
        <v>23370514337</v>
      </c>
      <c r="J13" s="9"/>
      <c r="K13" s="11">
        <f>SUM(K8:K12)</f>
        <v>11080165930</v>
      </c>
      <c r="L13" s="9"/>
      <c r="M13" s="11">
        <f>SUM(M8:M12)</f>
        <v>136134872017</v>
      </c>
      <c r="N13" s="9"/>
      <c r="O13" s="11">
        <f>SUM(O8:O12)</f>
        <v>70385955944</v>
      </c>
      <c r="P13" s="9"/>
      <c r="Q13" s="11">
        <f>SUM(Q8:Q12)</f>
        <v>217600993891</v>
      </c>
      <c r="R13" s="9"/>
      <c r="S13" s="9"/>
    </row>
    <row r="14" spans="1:19" ht="19.5" thickTop="1" x14ac:dyDescent="0.4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4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4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2023-04-29T07:45:39Z</dcterms:created>
  <dcterms:modified xsi:type="dcterms:W3CDTF">2023-04-29T07:45:39Z</dcterms:modified>
</cp:coreProperties>
</file>