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8855" windowHeight="762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45621"/>
</workbook>
</file>

<file path=xl/calcChain.xml><?xml version="1.0" encoding="utf-8"?>
<calcChain xmlns="http://schemas.openxmlformats.org/spreadsheetml/2006/main">
  <c r="M44" i="12" l="1"/>
  <c r="L28" i="2"/>
  <c r="U28" i="2"/>
  <c r="S28" i="2"/>
  <c r="E11" i="16"/>
  <c r="C11" i="16"/>
  <c r="I15" i="15"/>
  <c r="K12" i="15" s="1"/>
  <c r="E15" i="15"/>
  <c r="K14" i="15"/>
  <c r="K13" i="15"/>
  <c r="G13" i="15"/>
  <c r="G12" i="15"/>
  <c r="K11" i="15"/>
  <c r="G11" i="15"/>
  <c r="G10" i="15"/>
  <c r="K9" i="15"/>
  <c r="G9" i="15"/>
  <c r="G15" i="15" s="1"/>
  <c r="Q36" i="14"/>
  <c r="O36" i="14"/>
  <c r="M36" i="14"/>
  <c r="K36" i="14"/>
  <c r="I36" i="14"/>
  <c r="G36" i="14"/>
  <c r="E36" i="14"/>
  <c r="C36" i="14"/>
  <c r="U37" i="13"/>
  <c r="S37" i="13"/>
  <c r="Q37" i="13"/>
  <c r="O37" i="13"/>
  <c r="M37" i="13"/>
  <c r="K37" i="13"/>
  <c r="I37" i="13"/>
  <c r="G37" i="13"/>
  <c r="E37" i="13"/>
  <c r="C37" i="13"/>
  <c r="Q44" i="12"/>
  <c r="O44" i="12"/>
  <c r="K44" i="12"/>
  <c r="I44" i="12"/>
  <c r="G44" i="12"/>
  <c r="E44" i="12"/>
  <c r="C44" i="12"/>
  <c r="S23" i="10"/>
  <c r="Q23" i="10"/>
  <c r="O23" i="10"/>
  <c r="M23" i="10"/>
  <c r="K23" i="10"/>
  <c r="I23" i="10"/>
  <c r="S19" i="9"/>
  <c r="Q19" i="9"/>
  <c r="O19" i="9"/>
  <c r="M19" i="9"/>
  <c r="K19" i="9"/>
  <c r="G12" i="8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6" i="4"/>
  <c r="AG26" i="4"/>
  <c r="AE26" i="4"/>
  <c r="AC26" i="4"/>
  <c r="AA26" i="4"/>
  <c r="Y26" i="4"/>
  <c r="X26" i="4"/>
  <c r="V26" i="4"/>
  <c r="U26" i="4"/>
  <c r="S26" i="4"/>
  <c r="Q26" i="4"/>
  <c r="O26" i="4"/>
  <c r="Q9" i="3"/>
  <c r="M9" i="3"/>
  <c r="K9" i="3"/>
  <c r="I9" i="3"/>
  <c r="E9" i="3"/>
  <c r="C9" i="3"/>
  <c r="W28" i="2"/>
  <c r="Q28" i="2"/>
  <c r="O28" i="2"/>
  <c r="M28" i="2"/>
  <c r="J28" i="2"/>
  <c r="I28" i="2"/>
  <c r="G28" i="2"/>
  <c r="E28" i="2"/>
  <c r="C28" i="2"/>
  <c r="K10" i="15" l="1"/>
  <c r="K15" i="15" s="1"/>
  <c r="K46" i="11"/>
  <c r="M46" i="11"/>
  <c r="G46" i="11"/>
  <c r="O46" i="11"/>
  <c r="E46" i="11"/>
  <c r="Q46" i="11"/>
  <c r="I46" i="11"/>
  <c r="C46" i="11"/>
</calcChain>
</file>

<file path=xl/sharedStrings.xml><?xml version="1.0" encoding="utf-8"?>
<sst xmlns="http://schemas.openxmlformats.org/spreadsheetml/2006/main" count="644" uniqueCount="253">
  <si>
    <t>‫کارگزاری بانک تجارت</t>
  </si>
  <si>
    <t>‫صورت وضعیت پورتفوی</t>
  </si>
  <si>
    <t>‫برای ماه منتهی به 1399/12/30</t>
  </si>
  <si>
    <t>‫1- سرمایه گذاری ها</t>
  </si>
  <si>
    <t>‫1-1- سرمایه گذاری در سهام و حق تقدم سهام</t>
  </si>
  <si>
    <t>‫1399/11/30</t>
  </si>
  <si>
    <t>‫تغییرات طی دوره</t>
  </si>
  <si>
    <t>‫1399/12/30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</si>
  <si>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</si>
  <si>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</si>
  <si>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</si>
  <si>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</si>
  <si>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</si>
  <si>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</si>
  <si>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</si>
  <si>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</si>
  <si>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</si>
  <si>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</si>
  <si>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</si>
  <si>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‫بانک پاسارگاد</t>
  </si>
  <si>
    <t>‫سرمايه گذاري غدير</t>
  </si>
  <si>
    <t>‫سپيدار سيستم آسيا</t>
  </si>
  <si>
    <t>‫شرکت افرانت(سهامی عام)</t>
  </si>
  <si>
    <t>‫غلتك سازان سپاهان</t>
  </si>
  <si>
    <t>‫فرآوري معدني اپال كاني پارس</t>
  </si>
  <si>
    <t>‫فولاد خوزستان</t>
  </si>
  <si>
    <t>‫فولاد مباركه</t>
  </si>
  <si>
    <t>‫مبين وان كيش</t>
  </si>
  <si>
    <t>‫مخابرات</t>
  </si>
  <si>
    <t>‫مديريت صنعت شوينده ت.ص.بهشهر</t>
  </si>
  <si>
    <t>‫ملي مس</t>
  </si>
  <si>
    <t>‫مپنا</t>
  </si>
  <si>
    <t>‫نفت اصفهان</t>
  </si>
  <si>
    <t>‫نفت و گاز پارسیان</t>
  </si>
  <si>
    <t>‫پارس آريان</t>
  </si>
  <si>
    <t>‫پتروشيمي جم</t>
  </si>
  <si>
    <t>‫پتروشيمي جم (تقدم)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</si>
  <si>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</si>
  <si>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</si>
  <si>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</si>
  <si>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</si>
  <si>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</si>
  <si>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</si>
  <si>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</si>
  <si>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</si>
  <si>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</si>
  <si>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</si>
  <si>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</si>
  <si>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</si>
  <si>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</si>
  <si>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</si>
  <si>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</si>
  <si>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</si>
  <si>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</si>
  <si>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</si>
  <si>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وزا.علوم-الف991224</t>
  </si>
  <si>
    <t>‫خیر</t>
  </si>
  <si>
    <t>‫فرابورس</t>
  </si>
  <si>
    <t>‫1395/12/24</t>
  </si>
  <si>
    <t>‫1399/12/24</t>
  </si>
  <si>
    <t>‫20</t>
  </si>
  <si>
    <t>‫اسنادخزانه-م11بودجه98-001013</t>
  </si>
  <si>
    <t>‫بلی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</si>
  <si>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</si>
  <si>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</si>
  <si>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</si>
  <si>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</si>
  <si>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</si>
  <si>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</si>
  <si>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</si>
  <si>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</si>
  <si>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</si>
  <si>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</si>
  <si>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</si>
  <si>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</si>
  <si>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</si>
  <si>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</si>
  <si>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</si>
  <si>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</si>
  <si>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</si>
  <si>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</si>
  <si>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</si>
  <si>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</si>
  <si>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</si>
  <si>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</si>
  <si>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</si>
  <si>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</si>
  <si>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</si>
  <si>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‫اسنادخزانه-م2بودجه99-011019</t>
  </si>
  <si>
    <t>‫1399/02/20</t>
  </si>
  <si>
    <t>‫1401/10/19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</si>
  <si>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</si>
  <si>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</si>
  <si>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</si>
  <si>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</si>
  <si>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</si>
  <si>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</si>
  <si>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</si>
  <si>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</si>
  <si>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</si>
  <si>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</si>
  <si>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</si>
  <si>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</si>
  <si>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</si>
  <si>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</si>
  <si>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</si>
  <si>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</si>
  <si>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</si>
  <si>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</si>
  <si>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</si>
  <si>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</si>
  <si>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</si>
  <si>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</si>
  <si>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</si>
  <si>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</si>
  <si>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</si>
  <si>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</si>
  <si>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</si>
  <si>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</si>
  <si>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</si>
  <si>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</si>
  <si>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</si>
  <si>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‫98031693</t>
  </si>
  <si>
    <t>‫کوتاه مدت</t>
  </si>
  <si>
    <t>‫1399/10/13</t>
  </si>
  <si>
    <t>‫10</t>
  </si>
  <si>
    <t>‫6166243589</t>
  </si>
  <si>
    <t>‫بلند مدت</t>
  </si>
  <si>
    <t>‫1399/11/28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</si>
  <si>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</si>
  <si>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</si>
  <si>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</si>
  <si>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</si>
  <si>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</si>
  <si>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</si>
  <si>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</si>
  <si>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‫سپرده بانکی نزد بانک اقتصاد نوين</t>
  </si>
  <si>
    <t>‫205-283-6667725-1</t>
  </si>
  <si>
    <t>‫1399/12/28</t>
  </si>
  <si>
    <t>‫205-850-6667725-1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</si>
  <si>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</si>
  <si>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</si>
  <si>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</si>
  <si>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</si>
  <si>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</si>
  <si>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</si>
  <si>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</si>
  <si>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</si>
  <si>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</si>
  <si>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</si>
  <si>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</si>
  <si>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</si>
  <si>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</si>
  <si>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</si>
  <si>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</si>
  <si>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</si>
  <si>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</si>
  <si>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</si>
  <si>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</si>
  <si>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</si>
  <si>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</si>
  <si>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</si>
  <si>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</si>
  <si>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</si>
  <si>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</si>
  <si>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</si>
  <si>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</si>
  <si>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‫1399/04/31</t>
  </si>
  <si>
    <t>‫سرمايه گذاري تامين اجتماعي</t>
  </si>
  <si>
    <t>‫1399/07/23</t>
  </si>
  <si>
    <t>‫شرکت سرمایه گذاری خوارزمی</t>
  </si>
  <si>
    <t>‫1399/07/29</t>
  </si>
  <si>
    <t>‫صنعتي دوده فام</t>
  </si>
  <si>
    <t>‫1399/04/28</t>
  </si>
  <si>
    <t>‫1399/05/15</t>
  </si>
  <si>
    <t>‫1399/04/10</t>
  </si>
  <si>
    <t>‫1399/07/10</t>
  </si>
  <si>
    <t>‫1399/10/30</t>
  </si>
  <si>
    <t>‫1399/05/20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</si>
  <si>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</si>
  <si>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</si>
  <si>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</si>
  <si>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</si>
  <si>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‫-</t>
  </si>
  <si>
    <t>‫بلند مدت-1-6667725-283-205-اقتصاد نوين</t>
  </si>
  <si>
    <t>‫1401/12/28</t>
  </si>
  <si>
    <t>‫بلند مدت-6166215208-تجارت</t>
  </si>
  <si>
    <t>‫1399/12/01</t>
  </si>
  <si>
    <t>‫1398/11/28</t>
  </si>
  <si>
    <t>‫بلند مدت-6166243589-تجارت</t>
  </si>
  <si>
    <t>‫1401/11/28</t>
  </si>
  <si>
    <t>‫كوتاه مدت-62920815-تجارت</t>
  </si>
  <si>
    <t>‫كوتاه مدت-98031693-تجارت</t>
  </si>
  <si>
    <t>‫1400/06/26</t>
  </si>
  <si>
    <t>‫مشاركت ليزينگ اميد9907</t>
  </si>
  <si>
    <t>‫1399/07/25</t>
  </si>
  <si>
    <t>‫18</t>
  </si>
  <si>
    <t>‫اجاره دولتي آپرورش-تمدن991118</t>
  </si>
  <si>
    <t>‫1399/11/18</t>
  </si>
  <si>
    <t>‫اجاره دولتي آپرورش-لوتوس991118</t>
  </si>
  <si>
    <t>‫اجاره دولتي آپرورش-نوين991118</t>
  </si>
  <si>
    <t>‫كوتاه مدت-1-1627461-810-849-سامان</t>
  </si>
  <si>
    <t>‫1399/12/23</t>
  </si>
  <si>
    <t>‫مرابحه دولت تعاون-ملت991118</t>
  </si>
  <si>
    <t>‫مشاركت دولتي9-شرايط خاص990909</t>
  </si>
  <si>
    <t>‫1399/09/09</t>
  </si>
  <si>
    <t>‫سود(زیان) حاصل از فروش اوراق بهادار</t>
  </si>
  <si>
    <t>‫ارزش دفتری</t>
  </si>
  <si>
    <t>‫سود و زیان ناشی از فروش</t>
  </si>
  <si>
    <t>‫ارتباطات سیار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</si>
  <si>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</si>
  <si>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</si>
  <si>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</si>
  <si>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</si>
  <si>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</si>
  <si>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‫مشاركت لیزینگ امید9907</t>
  </si>
  <si>
    <t>‫پتروشيمي بوعلي سينا</t>
  </si>
  <si>
    <t>‫پتروشیمی زاگرس</t>
  </si>
  <si>
    <t>‫گروه توسعه ملي ايران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</si>
  <si>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</si>
  <si>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</si>
  <si>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</si>
  <si>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</si>
  <si>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</si>
  <si>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</si>
  <si>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</si>
  <si>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</si>
  <si>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</si>
  <si>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</si>
  <si>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‫بانك پاسارگاد</t>
  </si>
  <si>
    <t>‫شركت افرانت(سهامي عام)</t>
  </si>
  <si>
    <t>‫نفت و گاز پارسيان</t>
  </si>
  <si>
    <t>‫ارتباطات سيار</t>
  </si>
  <si>
    <t>‫شركت سرمايه گذاري خوارزمي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</si>
  <si>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</si>
  <si>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</si>
  <si>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</si>
  <si>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</si>
  <si>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</si>
  <si>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</si>
  <si>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</si>
  <si>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</si>
  <si>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</si>
  <si>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تجارت</t>
  </si>
  <si>
    <t>‫6166215208</t>
  </si>
  <si>
    <t>‫سپرده بانکی کوتاه مدت - تجارت</t>
  </si>
  <si>
    <t>‫62920815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</si>
  <si>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</si>
  <si>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</si>
  <si>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</si>
  <si>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</si>
  <si>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خرده سهام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</si>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</sst>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6" x14ac:knownFonts="1">
    <font>
      <sz val="11"/>
      <color indexed="8"/>
      <name val="Arial"/>
      <family val="2"/>
      <scheme val="minor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b/>
      <u/>
      <sz val="18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37" fontId="0" fillId="0" borderId="0" xfId="0" applyNumberFormat="1" applyFont="1" applyAlignment="1">
      <alignment horizontal="right" vertical="center" wrapText="1"/>
    </xf>
    <xf numFmtId="0" fontId="2" fillId="0" borderId="6" xfId="0" applyFont="1" applyBorder="1"/>
    <xf numFmtId="164" fontId="4" fillId="0" borderId="6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3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  <xf numFmtId="16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7" fontId="3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37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topLeftCell="A22" workbookViewId="0">
      <selection activeCell="A22" sqref="A1:XFD1048576"/>
    </sheetView>
  </sheetViews>
  <sheetFormatPr defaultRowHeight="17.25" x14ac:dyDescent="0.4"/>
  <cols>
    <col min="1" max="16384" width="9" style="1"/>
  </cols>
  <sheetData>
    <row r="22" spans="1:10" ht="39.950000000000003" customHeight="1" x14ac:dyDescent="0.4">
      <c r="A22" s="34" t="s">
        <v>0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39.950000000000003" customHeight="1" x14ac:dyDescent="0.4">
      <c r="A23" s="34" t="s">
        <v>1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39.950000000000003" customHeight="1" x14ac:dyDescent="0.4">
      <c r="A24" s="34" t="s">
        <v>2</v>
      </c>
      <c r="B24" s="35"/>
      <c r="C24" s="35"/>
      <c r="D24" s="35"/>
      <c r="E24" s="35"/>
      <c r="F24" s="35"/>
      <c r="G24" s="35"/>
      <c r="H24" s="35"/>
      <c r="I24" s="35"/>
      <c r="J24" s="35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rightToLeft="1" topLeftCell="A9" zoomScale="90" zoomScaleNormal="90" workbookViewId="0">
      <selection activeCell="I17" sqref="I17:M22"/>
    </sheetView>
  </sheetViews>
  <sheetFormatPr defaultRowHeight="17.25" x14ac:dyDescent="0.4"/>
  <cols>
    <col min="1" max="1" width="21.2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18.75" x14ac:dyDescent="0.4">
      <c r="A5" s="42" t="s">
        <v>179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18.75" x14ac:dyDescent="0.4">
      <c r="I7" s="36" t="s">
        <v>159</v>
      </c>
      <c r="J7" s="37"/>
      <c r="K7" s="37"/>
      <c r="L7" s="37"/>
      <c r="M7" s="37"/>
      <c r="O7" s="36" t="s">
        <v>7</v>
      </c>
      <c r="P7" s="37"/>
      <c r="Q7" s="37"/>
      <c r="R7" s="37"/>
      <c r="S7" s="37"/>
    </row>
    <row r="8" spans="1:19" ht="37.5" x14ac:dyDescent="0.4">
      <c r="A8" s="14" t="s">
        <v>145</v>
      </c>
      <c r="C8" s="11" t="s">
        <v>180</v>
      </c>
      <c r="E8" s="11" t="s">
        <v>52</v>
      </c>
      <c r="G8" s="11" t="s">
        <v>117</v>
      </c>
      <c r="I8" s="11" t="s">
        <v>181</v>
      </c>
      <c r="K8" s="11" t="s">
        <v>164</v>
      </c>
      <c r="M8" s="11" t="s">
        <v>182</v>
      </c>
      <c r="O8" s="11" t="s">
        <v>181</v>
      </c>
      <c r="Q8" s="11" t="s">
        <v>164</v>
      </c>
      <c r="S8" s="11" t="s">
        <v>182</v>
      </c>
    </row>
    <row r="9" spans="1:19" ht="18" x14ac:dyDescent="0.4">
      <c r="A9" s="12" t="s">
        <v>55</v>
      </c>
      <c r="C9" s="6" t="s">
        <v>183</v>
      </c>
      <c r="E9" s="6" t="s">
        <v>59</v>
      </c>
      <c r="G9" s="6" t="s">
        <v>60</v>
      </c>
      <c r="I9" s="15">
        <v>3631620</v>
      </c>
      <c r="J9" s="16"/>
      <c r="K9" s="15">
        <v>0</v>
      </c>
      <c r="L9" s="16"/>
      <c r="M9" s="15">
        <v>3631620</v>
      </c>
      <c r="N9" s="16"/>
      <c r="O9" s="15">
        <v>33385627</v>
      </c>
      <c r="P9" s="16"/>
      <c r="Q9" s="15">
        <v>0</v>
      </c>
      <c r="R9" s="16"/>
      <c r="S9" s="15">
        <v>33385627</v>
      </c>
    </row>
    <row r="10" spans="1:19" ht="36" x14ac:dyDescent="0.4">
      <c r="A10" s="12" t="s">
        <v>184</v>
      </c>
      <c r="C10" s="6" t="s">
        <v>138</v>
      </c>
      <c r="E10" s="6" t="s">
        <v>185</v>
      </c>
      <c r="G10" s="6" t="s">
        <v>60</v>
      </c>
      <c r="I10" s="15">
        <v>43835616</v>
      </c>
      <c r="J10" s="16"/>
      <c r="K10" s="15">
        <v>-646755</v>
      </c>
      <c r="L10" s="16"/>
      <c r="M10" s="15">
        <v>43188861</v>
      </c>
      <c r="N10" s="16"/>
      <c r="O10" s="15">
        <v>43835616</v>
      </c>
      <c r="P10" s="16"/>
      <c r="Q10" s="15">
        <v>-646755</v>
      </c>
      <c r="R10" s="16"/>
      <c r="S10" s="15">
        <v>43188861</v>
      </c>
    </row>
    <row r="11" spans="1:19" ht="18" x14ac:dyDescent="0.4">
      <c r="A11" s="12" t="s">
        <v>186</v>
      </c>
      <c r="C11" s="6" t="s">
        <v>187</v>
      </c>
      <c r="E11" s="6" t="s">
        <v>188</v>
      </c>
      <c r="G11" s="6" t="s">
        <v>129</v>
      </c>
      <c r="I11" s="15">
        <v>-25715054</v>
      </c>
      <c r="J11" s="16"/>
      <c r="K11" s="15">
        <v>-31101834</v>
      </c>
      <c r="L11" s="16"/>
      <c r="M11" s="15">
        <v>-56816888</v>
      </c>
      <c r="N11" s="16"/>
      <c r="O11" s="15">
        <v>2911736892</v>
      </c>
      <c r="P11" s="16"/>
      <c r="Q11" s="15">
        <v>0</v>
      </c>
      <c r="R11" s="16"/>
      <c r="S11" s="15">
        <v>2911736892</v>
      </c>
    </row>
    <row r="12" spans="1:19" ht="18" x14ac:dyDescent="0.4">
      <c r="A12" s="12" t="s">
        <v>189</v>
      </c>
      <c r="C12" s="6" t="s">
        <v>187</v>
      </c>
      <c r="E12" s="6" t="s">
        <v>190</v>
      </c>
      <c r="G12" s="6" t="s">
        <v>129</v>
      </c>
      <c r="I12" s="15">
        <v>420645394</v>
      </c>
      <c r="J12" s="16"/>
      <c r="K12" s="15">
        <v>-1528019</v>
      </c>
      <c r="L12" s="16"/>
      <c r="M12" s="15">
        <v>419117375</v>
      </c>
      <c r="N12" s="16"/>
      <c r="O12" s="15">
        <v>448678180</v>
      </c>
      <c r="P12" s="16"/>
      <c r="Q12" s="15">
        <v>0</v>
      </c>
      <c r="R12" s="16"/>
      <c r="S12" s="15">
        <v>448678180</v>
      </c>
    </row>
    <row r="13" spans="1:19" ht="18" x14ac:dyDescent="0.4">
      <c r="A13" s="12" t="s">
        <v>191</v>
      </c>
      <c r="C13" s="6" t="s">
        <v>187</v>
      </c>
      <c r="E13" s="6" t="s">
        <v>183</v>
      </c>
      <c r="G13" s="6" t="s">
        <v>125</v>
      </c>
      <c r="I13" s="15">
        <v>-1760931218</v>
      </c>
      <c r="J13" s="16"/>
      <c r="K13" s="15">
        <v>0</v>
      </c>
      <c r="L13" s="16"/>
      <c r="M13" s="15">
        <v>-1760931218</v>
      </c>
      <c r="N13" s="16"/>
      <c r="O13" s="15">
        <v>88304359</v>
      </c>
      <c r="P13" s="16"/>
      <c r="Q13" s="15">
        <v>0</v>
      </c>
      <c r="R13" s="16"/>
      <c r="S13" s="15">
        <v>88304359</v>
      </c>
    </row>
    <row r="14" spans="1:19" ht="18" x14ac:dyDescent="0.4">
      <c r="A14" s="12" t="s">
        <v>192</v>
      </c>
      <c r="C14" s="6" t="s">
        <v>187</v>
      </c>
      <c r="E14" s="6" t="s">
        <v>183</v>
      </c>
      <c r="G14" s="6" t="s">
        <v>125</v>
      </c>
      <c r="I14" s="15">
        <v>8004928</v>
      </c>
      <c r="J14" s="16"/>
      <c r="K14" s="15">
        <v>-192865</v>
      </c>
      <c r="L14" s="16"/>
      <c r="M14" s="15">
        <v>7812063</v>
      </c>
      <c r="N14" s="16"/>
      <c r="O14" s="15">
        <v>113076327</v>
      </c>
      <c r="P14" s="16"/>
      <c r="Q14" s="15">
        <v>0</v>
      </c>
      <c r="R14" s="16"/>
      <c r="S14" s="15">
        <v>113076327</v>
      </c>
    </row>
    <row r="15" spans="1:19" ht="36" x14ac:dyDescent="0.4">
      <c r="A15" s="12" t="s">
        <v>99</v>
      </c>
      <c r="C15" s="6" t="s">
        <v>193</v>
      </c>
      <c r="E15" s="6" t="s">
        <v>101</v>
      </c>
      <c r="G15" s="6" t="s">
        <v>102</v>
      </c>
      <c r="I15" s="15">
        <v>31005600</v>
      </c>
      <c r="J15" s="16"/>
      <c r="K15" s="15">
        <v>0</v>
      </c>
      <c r="L15" s="16"/>
      <c r="M15" s="15">
        <v>31005600</v>
      </c>
      <c r="N15" s="16"/>
      <c r="O15" s="15">
        <v>241371488</v>
      </c>
      <c r="P15" s="16"/>
      <c r="Q15" s="15">
        <v>0</v>
      </c>
      <c r="R15" s="16"/>
      <c r="S15" s="15">
        <v>241371488</v>
      </c>
    </row>
    <row r="16" spans="1:19" ht="18" x14ac:dyDescent="0.4">
      <c r="A16" s="12" t="s">
        <v>194</v>
      </c>
      <c r="C16" s="6" t="s">
        <v>183</v>
      </c>
      <c r="E16" s="6" t="s">
        <v>195</v>
      </c>
      <c r="G16" s="6" t="s">
        <v>196</v>
      </c>
      <c r="I16" s="15">
        <v>8791740</v>
      </c>
      <c r="J16" s="16"/>
      <c r="K16" s="15">
        <v>0</v>
      </c>
      <c r="L16" s="16"/>
      <c r="M16" s="15">
        <v>8791740</v>
      </c>
      <c r="N16" s="16"/>
      <c r="O16" s="15">
        <v>734092204</v>
      </c>
      <c r="P16" s="16"/>
      <c r="Q16" s="15">
        <v>0</v>
      </c>
      <c r="R16" s="16"/>
      <c r="S16" s="15">
        <v>734092204</v>
      </c>
    </row>
    <row r="17" spans="1:19" ht="18" x14ac:dyDescent="0.4">
      <c r="A17" s="12" t="s">
        <v>197</v>
      </c>
      <c r="C17" s="6" t="s">
        <v>183</v>
      </c>
      <c r="E17" s="6" t="s">
        <v>198</v>
      </c>
      <c r="G17" s="6" t="s">
        <v>60</v>
      </c>
      <c r="I17" s="15">
        <v>0</v>
      </c>
      <c r="J17" s="16"/>
      <c r="K17" s="15">
        <v>0</v>
      </c>
      <c r="L17" s="16"/>
      <c r="M17" s="15">
        <v>0</v>
      </c>
      <c r="N17" s="15"/>
      <c r="O17" s="15">
        <v>44193285</v>
      </c>
      <c r="P17" s="16"/>
      <c r="Q17" s="15">
        <v>0</v>
      </c>
      <c r="R17" s="16"/>
      <c r="S17" s="15">
        <v>44193285</v>
      </c>
    </row>
    <row r="18" spans="1:19" ht="18" x14ac:dyDescent="0.4">
      <c r="A18" s="12" t="s">
        <v>199</v>
      </c>
      <c r="C18" s="6" t="s">
        <v>183</v>
      </c>
      <c r="E18" s="6" t="s">
        <v>198</v>
      </c>
      <c r="G18" s="6" t="s">
        <v>60</v>
      </c>
      <c r="I18" s="15">
        <v>0</v>
      </c>
      <c r="J18" s="16"/>
      <c r="K18" s="15">
        <v>0</v>
      </c>
      <c r="L18" s="16"/>
      <c r="M18" s="15">
        <v>0</v>
      </c>
      <c r="N18" s="15"/>
      <c r="O18" s="15">
        <v>1782978128</v>
      </c>
      <c r="P18" s="16"/>
      <c r="Q18" s="15">
        <v>0</v>
      </c>
      <c r="R18" s="16"/>
      <c r="S18" s="15">
        <v>1782978128</v>
      </c>
    </row>
    <row r="19" spans="1:19" ht="18" x14ac:dyDescent="0.4">
      <c r="A19" s="12" t="s">
        <v>200</v>
      </c>
      <c r="C19" s="6" t="s">
        <v>183</v>
      </c>
      <c r="E19" s="6" t="s">
        <v>198</v>
      </c>
      <c r="G19" s="6" t="s">
        <v>60</v>
      </c>
      <c r="I19" s="15">
        <v>0</v>
      </c>
      <c r="J19" s="16"/>
      <c r="K19" s="15">
        <v>0</v>
      </c>
      <c r="L19" s="16"/>
      <c r="M19" s="15">
        <v>0</v>
      </c>
      <c r="N19" s="15"/>
      <c r="O19" s="15">
        <v>110483214</v>
      </c>
      <c r="P19" s="16"/>
      <c r="Q19" s="15">
        <v>0</v>
      </c>
      <c r="R19" s="16"/>
      <c r="S19" s="15">
        <v>110483214</v>
      </c>
    </row>
    <row r="20" spans="1:19" ht="36" x14ac:dyDescent="0.4">
      <c r="A20" s="12" t="s">
        <v>201</v>
      </c>
      <c r="C20" s="6" t="s">
        <v>202</v>
      </c>
      <c r="E20" s="6" t="s">
        <v>183</v>
      </c>
      <c r="G20" s="6" t="s">
        <v>65</v>
      </c>
      <c r="I20" s="15">
        <v>0</v>
      </c>
      <c r="J20" s="16"/>
      <c r="K20" s="15">
        <v>0</v>
      </c>
      <c r="L20" s="16"/>
      <c r="M20" s="15">
        <v>0</v>
      </c>
      <c r="N20" s="15"/>
      <c r="O20" s="15">
        <v>522300925</v>
      </c>
      <c r="P20" s="16"/>
      <c r="Q20" s="15">
        <v>0</v>
      </c>
      <c r="R20" s="16"/>
      <c r="S20" s="15">
        <v>522300925</v>
      </c>
    </row>
    <row r="21" spans="1:19" ht="18" x14ac:dyDescent="0.4">
      <c r="A21" s="12" t="s">
        <v>203</v>
      </c>
      <c r="C21" s="6" t="s">
        <v>183</v>
      </c>
      <c r="E21" s="6" t="s">
        <v>198</v>
      </c>
      <c r="G21" s="6" t="s">
        <v>60</v>
      </c>
      <c r="I21" s="15">
        <v>0</v>
      </c>
      <c r="J21" s="16"/>
      <c r="K21" s="15">
        <v>0</v>
      </c>
      <c r="L21" s="16"/>
      <c r="M21" s="15">
        <v>0</v>
      </c>
      <c r="N21" s="15"/>
      <c r="O21" s="15">
        <v>25190172</v>
      </c>
      <c r="P21" s="16"/>
      <c r="Q21" s="15">
        <v>0</v>
      </c>
      <c r="R21" s="16"/>
      <c r="S21" s="15">
        <v>25190172</v>
      </c>
    </row>
    <row r="22" spans="1:19" ht="36" x14ac:dyDescent="0.4">
      <c r="A22" s="12" t="s">
        <v>204</v>
      </c>
      <c r="C22" s="6" t="s">
        <v>183</v>
      </c>
      <c r="E22" s="6" t="s">
        <v>205</v>
      </c>
      <c r="G22" s="6" t="s">
        <v>102</v>
      </c>
      <c r="I22" s="15">
        <v>0</v>
      </c>
      <c r="J22" s="16"/>
      <c r="K22" s="15">
        <v>0</v>
      </c>
      <c r="L22" s="16"/>
      <c r="M22" s="15">
        <v>0</v>
      </c>
      <c r="N22" s="15"/>
      <c r="O22" s="15">
        <v>5615274069</v>
      </c>
      <c r="P22" s="16"/>
      <c r="Q22" s="15">
        <v>0</v>
      </c>
      <c r="R22" s="16"/>
      <c r="S22" s="15">
        <v>5615274069</v>
      </c>
    </row>
    <row r="23" spans="1:19" ht="18" x14ac:dyDescent="0.4">
      <c r="A23" s="7" t="s">
        <v>39</v>
      </c>
      <c r="I23" s="17">
        <f>SUM(I9:$I$22)</f>
        <v>-1270731374</v>
      </c>
      <c r="J23" s="16"/>
      <c r="K23" s="17">
        <f>SUM(K9:$K$22)</f>
        <v>-33469473</v>
      </c>
      <c r="L23" s="16"/>
      <c r="M23" s="17">
        <f>SUM(M9:$M$22)</f>
        <v>-1304200847</v>
      </c>
      <c r="N23" s="16"/>
      <c r="O23" s="17">
        <f>SUM(O9:$O$22)</f>
        <v>12714900486</v>
      </c>
      <c r="P23" s="16"/>
      <c r="Q23" s="17">
        <f>SUM(Q9:$Q$22)</f>
        <v>-646755</v>
      </c>
      <c r="R23" s="16"/>
      <c r="S23" s="17">
        <f>SUM(S9:$S$22)</f>
        <v>12714253731</v>
      </c>
    </row>
    <row r="24" spans="1:19" ht="18" x14ac:dyDescent="0.4">
      <c r="I24" s="9"/>
      <c r="K24" s="9"/>
      <c r="M24" s="9"/>
      <c r="O24" s="9"/>
      <c r="Q24" s="9"/>
      <c r="S24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rightToLeft="1" topLeftCell="A34" workbookViewId="0">
      <selection activeCell="A5" sqref="A5:Q5"/>
    </sheetView>
  </sheetViews>
  <sheetFormatPr defaultRowHeight="17.25" x14ac:dyDescent="0.4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8.75" x14ac:dyDescent="0.4">
      <c r="A5" s="49" t="s">
        <v>206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7" spans="1:17" ht="18.75" x14ac:dyDescent="0.4">
      <c r="C7" s="36" t="s">
        <v>159</v>
      </c>
      <c r="D7" s="37"/>
      <c r="E7" s="37"/>
      <c r="F7" s="37"/>
      <c r="G7" s="37"/>
      <c r="H7" s="37"/>
      <c r="I7" s="37"/>
      <c r="K7" s="36" t="s">
        <v>7</v>
      </c>
      <c r="L7" s="37"/>
      <c r="M7" s="37"/>
      <c r="N7" s="37"/>
      <c r="O7" s="37"/>
      <c r="P7" s="37"/>
      <c r="Q7" s="37"/>
    </row>
    <row r="8" spans="1:17" ht="37.5" x14ac:dyDescent="0.4">
      <c r="A8" s="14" t="s">
        <v>145</v>
      </c>
      <c r="C8" s="11" t="s">
        <v>9</v>
      </c>
      <c r="E8" s="11" t="s">
        <v>11</v>
      </c>
      <c r="G8" s="11" t="s">
        <v>207</v>
      </c>
      <c r="I8" s="11" t="s">
        <v>208</v>
      </c>
      <c r="K8" s="11" t="s">
        <v>9</v>
      </c>
      <c r="M8" s="11" t="s">
        <v>11</v>
      </c>
      <c r="O8" s="11" t="s">
        <v>207</v>
      </c>
      <c r="Q8" s="11" t="s">
        <v>208</v>
      </c>
    </row>
    <row r="9" spans="1:17" ht="18" x14ac:dyDescent="0.4">
      <c r="A9" s="12" t="s">
        <v>197</v>
      </c>
      <c r="C9" s="15">
        <v>0</v>
      </c>
      <c r="D9" s="31"/>
      <c r="E9" s="32">
        <v>0</v>
      </c>
      <c r="F9" s="31"/>
      <c r="G9" s="31">
        <v>0</v>
      </c>
      <c r="H9" s="31"/>
      <c r="I9" s="31">
        <v>0</v>
      </c>
      <c r="J9" s="15"/>
      <c r="K9" s="15">
        <v>400</v>
      </c>
      <c r="L9" s="16"/>
      <c r="M9" s="15">
        <v>400000000</v>
      </c>
      <c r="N9" s="16"/>
      <c r="O9" s="15">
        <v>399933099</v>
      </c>
      <c r="P9" s="16"/>
      <c r="Q9" s="15">
        <v>66901</v>
      </c>
    </row>
    <row r="10" spans="1:17" ht="18" x14ac:dyDescent="0.4">
      <c r="A10" s="12" t="s">
        <v>199</v>
      </c>
      <c r="C10" s="15">
        <v>0</v>
      </c>
      <c r="D10" s="31"/>
      <c r="E10" s="32">
        <v>0</v>
      </c>
      <c r="F10" s="31"/>
      <c r="G10" s="31">
        <v>0</v>
      </c>
      <c r="H10" s="31"/>
      <c r="I10" s="31">
        <v>0</v>
      </c>
      <c r="J10" s="15"/>
      <c r="K10" s="15">
        <v>16138</v>
      </c>
      <c r="L10" s="16"/>
      <c r="M10" s="15">
        <v>16138000000</v>
      </c>
      <c r="N10" s="16"/>
      <c r="O10" s="15">
        <v>16522316787</v>
      </c>
      <c r="P10" s="16"/>
      <c r="Q10" s="15">
        <v>-384316787</v>
      </c>
    </row>
    <row r="11" spans="1:17" ht="18" x14ac:dyDescent="0.4">
      <c r="A11" s="12" t="s">
        <v>200</v>
      </c>
      <c r="C11" s="15">
        <v>0</v>
      </c>
      <c r="D11" s="31"/>
      <c r="E11" s="32">
        <v>0</v>
      </c>
      <c r="F11" s="31"/>
      <c r="G11" s="31">
        <v>0</v>
      </c>
      <c r="H11" s="31"/>
      <c r="I11" s="31">
        <v>0</v>
      </c>
      <c r="J11" s="15"/>
      <c r="K11" s="15">
        <v>1000</v>
      </c>
      <c r="L11" s="16"/>
      <c r="M11" s="15">
        <v>1000000000</v>
      </c>
      <c r="N11" s="16"/>
      <c r="O11" s="15">
        <v>1009816937</v>
      </c>
      <c r="P11" s="16"/>
      <c r="Q11" s="15">
        <v>-9816937</v>
      </c>
    </row>
    <row r="12" spans="1:17" ht="18" x14ac:dyDescent="0.4">
      <c r="A12" s="12" t="s">
        <v>55</v>
      </c>
      <c r="C12" s="15">
        <v>254</v>
      </c>
      <c r="D12" s="16"/>
      <c r="E12" s="15">
        <v>254000000</v>
      </c>
      <c r="F12" s="16"/>
      <c r="G12" s="15">
        <v>-92995</v>
      </c>
      <c r="H12" s="16"/>
      <c r="I12" s="15">
        <v>254092995</v>
      </c>
      <c r="J12" s="16"/>
      <c r="K12" s="15">
        <v>254</v>
      </c>
      <c r="L12" s="16"/>
      <c r="M12" s="15">
        <v>254000000</v>
      </c>
      <c r="N12" s="16"/>
      <c r="O12" s="15">
        <v>-92995</v>
      </c>
      <c r="P12" s="16"/>
      <c r="Q12" s="15">
        <v>254092995</v>
      </c>
    </row>
    <row r="13" spans="1:17" ht="18" x14ac:dyDescent="0.4">
      <c r="A13" s="12" t="s">
        <v>17</v>
      </c>
      <c r="C13" s="15">
        <v>166476</v>
      </c>
      <c r="D13" s="16"/>
      <c r="E13" s="15">
        <v>23551941422</v>
      </c>
      <c r="F13" s="16"/>
      <c r="G13" s="15">
        <v>41482580839</v>
      </c>
      <c r="H13" s="16"/>
      <c r="I13" s="15">
        <v>-17930639417</v>
      </c>
      <c r="J13" s="16"/>
      <c r="K13" s="15">
        <v>166751</v>
      </c>
      <c r="L13" s="16"/>
      <c r="M13" s="15">
        <v>23614678406</v>
      </c>
      <c r="N13" s="16"/>
      <c r="O13" s="15">
        <v>41550962845</v>
      </c>
      <c r="P13" s="16"/>
      <c r="Q13" s="15">
        <v>-17936284439</v>
      </c>
    </row>
    <row r="14" spans="1:17" ht="18" x14ac:dyDescent="0.4">
      <c r="A14" s="12" t="s">
        <v>209</v>
      </c>
      <c r="C14" s="47">
        <v>0</v>
      </c>
      <c r="D14" s="31"/>
      <c r="E14" s="48">
        <v>0</v>
      </c>
      <c r="F14" s="31"/>
      <c r="G14" s="48">
        <v>0</v>
      </c>
      <c r="H14" s="31"/>
      <c r="I14" s="48">
        <v>0</v>
      </c>
      <c r="J14" s="15"/>
      <c r="K14" s="46">
        <v>150</v>
      </c>
      <c r="L14" s="16"/>
      <c r="M14" s="46">
        <v>5821163</v>
      </c>
      <c r="N14" s="16"/>
      <c r="O14" s="46">
        <v>7314233</v>
      </c>
      <c r="P14" s="16"/>
      <c r="Q14" s="46">
        <v>-1493070</v>
      </c>
    </row>
    <row r="15" spans="1:17" ht="18" x14ac:dyDescent="0.4">
      <c r="A15" s="12" t="s">
        <v>210</v>
      </c>
      <c r="C15" s="32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15"/>
      <c r="K15" s="15">
        <v>7252</v>
      </c>
      <c r="L15" s="16"/>
      <c r="M15" s="15">
        <v>6271995289</v>
      </c>
      <c r="N15" s="16"/>
      <c r="O15" s="15">
        <v>6121646425</v>
      </c>
      <c r="P15" s="16"/>
      <c r="Q15" s="15">
        <v>150348864</v>
      </c>
    </row>
    <row r="16" spans="1:17" ht="18" x14ac:dyDescent="0.4">
      <c r="A16" s="12" t="s">
        <v>211</v>
      </c>
      <c r="C16" s="32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15"/>
      <c r="K16" s="15">
        <v>7000</v>
      </c>
      <c r="L16" s="16"/>
      <c r="M16" s="15">
        <v>6348648103</v>
      </c>
      <c r="N16" s="16"/>
      <c r="O16" s="15">
        <v>6088095227</v>
      </c>
      <c r="P16" s="16"/>
      <c r="Q16" s="15">
        <v>260552876</v>
      </c>
    </row>
    <row r="17" spans="1:17" ht="18" x14ac:dyDescent="0.4">
      <c r="A17" s="12" t="s">
        <v>83</v>
      </c>
      <c r="C17" s="32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15"/>
      <c r="K17" s="15">
        <v>35000</v>
      </c>
      <c r="L17" s="16"/>
      <c r="M17" s="15">
        <v>29408730711</v>
      </c>
      <c r="N17" s="16"/>
      <c r="O17" s="15">
        <v>28198791330</v>
      </c>
      <c r="P17" s="16"/>
      <c r="Q17" s="15">
        <v>1209939381</v>
      </c>
    </row>
    <row r="18" spans="1:17" ht="18" x14ac:dyDescent="0.4">
      <c r="A18" s="12" t="s">
        <v>212</v>
      </c>
      <c r="C18" s="32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15"/>
      <c r="K18" s="15">
        <v>854</v>
      </c>
      <c r="L18" s="16"/>
      <c r="M18" s="15">
        <v>854000000</v>
      </c>
      <c r="N18" s="16"/>
      <c r="O18" s="15">
        <v>842632517</v>
      </c>
      <c r="P18" s="16"/>
      <c r="Q18" s="15">
        <v>11367483</v>
      </c>
    </row>
    <row r="19" spans="1:17" ht="18" x14ac:dyDescent="0.4">
      <c r="A19" s="12" t="s">
        <v>213</v>
      </c>
      <c r="C19" s="32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15"/>
      <c r="K19" s="15">
        <v>11673</v>
      </c>
      <c r="L19" s="16"/>
      <c r="M19" s="15">
        <v>11673000000</v>
      </c>
      <c r="N19" s="16"/>
      <c r="O19" s="15">
        <v>11534615024</v>
      </c>
      <c r="P19" s="16"/>
      <c r="Q19" s="15">
        <v>138384976</v>
      </c>
    </row>
    <row r="20" spans="1:17" ht="18" x14ac:dyDescent="0.4">
      <c r="A20" s="12" t="s">
        <v>93</v>
      </c>
      <c r="C20" s="32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15"/>
      <c r="K20" s="15">
        <v>5847</v>
      </c>
      <c r="L20" s="16"/>
      <c r="M20" s="15">
        <v>4876104595</v>
      </c>
      <c r="N20" s="16"/>
      <c r="O20" s="15">
        <v>4823267976</v>
      </c>
      <c r="P20" s="16"/>
      <c r="Q20" s="15">
        <v>52836619</v>
      </c>
    </row>
    <row r="21" spans="1:17" ht="18" x14ac:dyDescent="0.4">
      <c r="A21" s="12" t="s">
        <v>214</v>
      </c>
      <c r="C21" s="32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15"/>
      <c r="K21" s="15">
        <v>64952</v>
      </c>
      <c r="L21" s="16"/>
      <c r="M21" s="15">
        <v>64952000000</v>
      </c>
      <c r="N21" s="16"/>
      <c r="O21" s="15">
        <v>64518765374</v>
      </c>
      <c r="P21" s="16"/>
      <c r="Q21" s="15">
        <v>433234626</v>
      </c>
    </row>
    <row r="22" spans="1:17" ht="18" x14ac:dyDescent="0.4">
      <c r="A22" s="12" t="s">
        <v>97</v>
      </c>
      <c r="C22" s="32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15"/>
      <c r="K22" s="30">
        <v>15392</v>
      </c>
      <c r="L22" s="16"/>
      <c r="M22" s="15">
        <v>12537006958</v>
      </c>
      <c r="N22" s="16"/>
      <c r="O22" s="15">
        <v>12229303179</v>
      </c>
      <c r="P22" s="16"/>
      <c r="Q22" s="15">
        <v>307703779</v>
      </c>
    </row>
    <row r="23" spans="1:17" ht="18" x14ac:dyDescent="0.4">
      <c r="A23" s="12" t="s">
        <v>18</v>
      </c>
      <c r="C23" s="15">
        <v>2900000</v>
      </c>
      <c r="D23" s="16"/>
      <c r="E23" s="15">
        <v>10940133776</v>
      </c>
      <c r="F23" s="16"/>
      <c r="G23" s="15">
        <v>16358518191</v>
      </c>
      <c r="H23" s="16"/>
      <c r="I23" s="15">
        <v>-5418384415</v>
      </c>
      <c r="J23" s="16"/>
      <c r="K23" s="15">
        <v>2900000</v>
      </c>
      <c r="L23" s="16"/>
      <c r="M23" s="15">
        <v>10940133776</v>
      </c>
      <c r="N23" s="16"/>
      <c r="O23" s="15">
        <v>16358518191</v>
      </c>
      <c r="P23" s="16"/>
      <c r="Q23" s="15">
        <v>-5418384415</v>
      </c>
    </row>
    <row r="24" spans="1:17" ht="18" x14ac:dyDescent="0.4">
      <c r="A24" s="12" t="s">
        <v>19</v>
      </c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15"/>
      <c r="K24" s="15">
        <v>4900000</v>
      </c>
      <c r="L24" s="16"/>
      <c r="M24" s="15">
        <v>56599863832</v>
      </c>
      <c r="N24" s="16"/>
      <c r="O24" s="15">
        <v>54151847316</v>
      </c>
      <c r="P24" s="16"/>
      <c r="Q24" s="15">
        <v>2448016516</v>
      </c>
    </row>
    <row r="25" spans="1:17" ht="18" x14ac:dyDescent="0.4">
      <c r="A25" s="12" t="s">
        <v>168</v>
      </c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15"/>
      <c r="K25" s="15">
        <v>130333</v>
      </c>
      <c r="L25" s="16"/>
      <c r="M25" s="15">
        <v>3122336222</v>
      </c>
      <c r="N25" s="16"/>
      <c r="O25" s="15">
        <v>5215589348</v>
      </c>
      <c r="P25" s="16"/>
      <c r="Q25" s="15">
        <v>-2093253126</v>
      </c>
    </row>
    <row r="26" spans="1:17" ht="18" x14ac:dyDescent="0.4">
      <c r="A26" s="12" t="s">
        <v>170</v>
      </c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15"/>
      <c r="K26" s="15">
        <v>2000000</v>
      </c>
      <c r="L26" s="16"/>
      <c r="M26" s="15">
        <v>21392903147</v>
      </c>
      <c r="N26" s="16"/>
      <c r="O26" s="15">
        <v>23453814461</v>
      </c>
      <c r="P26" s="16"/>
      <c r="Q26" s="15">
        <v>-2060911314</v>
      </c>
    </row>
    <row r="27" spans="1:17" ht="18" x14ac:dyDescent="0.4">
      <c r="A27" s="12" t="s">
        <v>172</v>
      </c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5"/>
      <c r="K27" s="15">
        <v>2000</v>
      </c>
      <c r="L27" s="16"/>
      <c r="M27" s="15">
        <v>44189501</v>
      </c>
      <c r="N27" s="16"/>
      <c r="O27" s="15">
        <v>-19794401</v>
      </c>
      <c r="P27" s="16"/>
      <c r="Q27" s="15">
        <v>63983902</v>
      </c>
    </row>
    <row r="28" spans="1:17" ht="18" x14ac:dyDescent="0.4">
      <c r="A28" s="12" t="s">
        <v>23</v>
      </c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5"/>
      <c r="K28" s="15">
        <v>2000000</v>
      </c>
      <c r="L28" s="16"/>
      <c r="M28" s="15">
        <v>77644945126</v>
      </c>
      <c r="N28" s="16"/>
      <c r="O28" s="15">
        <v>76464744249</v>
      </c>
      <c r="P28" s="16"/>
      <c r="Q28" s="15">
        <v>1180200877</v>
      </c>
    </row>
    <row r="29" spans="1:17" ht="18" x14ac:dyDescent="0.4">
      <c r="A29" s="12" t="s">
        <v>24</v>
      </c>
      <c r="C29" s="15">
        <v>33382</v>
      </c>
      <c r="D29" s="16"/>
      <c r="E29" s="15">
        <v>462576325</v>
      </c>
      <c r="F29" s="16"/>
      <c r="G29" s="15">
        <v>412220436</v>
      </c>
      <c r="H29" s="16"/>
      <c r="I29" s="15">
        <v>50355889</v>
      </c>
      <c r="J29" s="16"/>
      <c r="K29" s="15">
        <v>33382</v>
      </c>
      <c r="L29" s="16"/>
      <c r="M29" s="15">
        <v>462576325</v>
      </c>
      <c r="N29" s="16"/>
      <c r="O29" s="15">
        <v>412220436</v>
      </c>
      <c r="P29" s="16"/>
      <c r="Q29" s="15">
        <v>50355889</v>
      </c>
    </row>
    <row r="30" spans="1:17" ht="18" x14ac:dyDescent="0.4">
      <c r="A30" s="12" t="s">
        <v>25</v>
      </c>
      <c r="C30" s="15">
        <v>500000</v>
      </c>
      <c r="D30" s="16"/>
      <c r="E30" s="15">
        <v>5959329878</v>
      </c>
      <c r="F30" s="16"/>
      <c r="G30" s="15">
        <v>8115998282</v>
      </c>
      <c r="H30" s="16"/>
      <c r="I30" s="15">
        <v>-2156668404</v>
      </c>
      <c r="J30" s="16"/>
      <c r="K30" s="15">
        <v>800000</v>
      </c>
      <c r="L30" s="16"/>
      <c r="M30" s="15">
        <v>20154989894</v>
      </c>
      <c r="N30" s="16"/>
      <c r="O30" s="15">
        <v>20869172706</v>
      </c>
      <c r="P30" s="16"/>
      <c r="Q30" s="15">
        <v>-714182812</v>
      </c>
    </row>
    <row r="31" spans="1:17" ht="18" x14ac:dyDescent="0.4">
      <c r="A31" s="12" t="s">
        <v>26</v>
      </c>
      <c r="C31" s="26">
        <v>0</v>
      </c>
      <c r="D31" s="26"/>
      <c r="E31" s="26">
        <v>0</v>
      </c>
      <c r="F31" s="26"/>
      <c r="G31" s="26">
        <v>0</v>
      </c>
      <c r="H31" s="26"/>
      <c r="I31" s="26">
        <v>0</v>
      </c>
      <c r="J31" s="15"/>
      <c r="K31" s="15">
        <v>1000000</v>
      </c>
      <c r="L31" s="16"/>
      <c r="M31" s="15">
        <v>19559362826</v>
      </c>
      <c r="N31" s="16"/>
      <c r="O31" s="15">
        <v>23367771326</v>
      </c>
      <c r="P31" s="16"/>
      <c r="Q31" s="15">
        <v>-3808408500</v>
      </c>
    </row>
    <row r="32" spans="1:17" ht="18" x14ac:dyDescent="0.4">
      <c r="A32" s="12" t="s">
        <v>27</v>
      </c>
      <c r="C32" s="26">
        <v>0</v>
      </c>
      <c r="D32" s="26"/>
      <c r="E32" s="26">
        <v>0</v>
      </c>
      <c r="F32" s="26"/>
      <c r="G32" s="26">
        <v>0</v>
      </c>
      <c r="H32" s="26"/>
      <c r="I32" s="26">
        <v>0</v>
      </c>
      <c r="J32" s="15"/>
      <c r="K32" s="15">
        <v>603478</v>
      </c>
      <c r="L32" s="16"/>
      <c r="M32" s="15">
        <v>32812761669</v>
      </c>
      <c r="N32" s="16"/>
      <c r="O32" s="15">
        <v>44624908175</v>
      </c>
      <c r="P32" s="16"/>
      <c r="Q32" s="15">
        <v>-11812146506</v>
      </c>
    </row>
    <row r="33" spans="1:17" ht="18" x14ac:dyDescent="0.4">
      <c r="A33" s="12" t="s">
        <v>28</v>
      </c>
      <c r="C33" s="26">
        <v>0</v>
      </c>
      <c r="D33" s="26"/>
      <c r="E33" s="26">
        <v>0</v>
      </c>
      <c r="F33" s="26"/>
      <c r="G33" s="26">
        <v>0</v>
      </c>
      <c r="H33" s="26"/>
      <c r="I33" s="26">
        <v>0</v>
      </c>
      <c r="J33" s="15"/>
      <c r="K33" s="15">
        <v>5000000</v>
      </c>
      <c r="L33" s="16"/>
      <c r="M33" s="15">
        <v>77679042047</v>
      </c>
      <c r="N33" s="16"/>
      <c r="O33" s="15">
        <v>88361766707</v>
      </c>
      <c r="P33" s="16"/>
      <c r="Q33" s="15">
        <v>-10682724660</v>
      </c>
    </row>
    <row r="34" spans="1:17" ht="36" x14ac:dyDescent="0.4">
      <c r="A34" s="12" t="s">
        <v>29</v>
      </c>
      <c r="C34" s="26">
        <v>0</v>
      </c>
      <c r="D34" s="26"/>
      <c r="E34" s="26">
        <v>0</v>
      </c>
      <c r="F34" s="26"/>
      <c r="G34" s="26">
        <v>0</v>
      </c>
      <c r="H34" s="26"/>
      <c r="I34" s="26">
        <v>0</v>
      </c>
      <c r="J34" s="15"/>
      <c r="K34" s="15">
        <v>248620</v>
      </c>
      <c r="L34" s="16"/>
      <c r="M34" s="15">
        <v>8404453671</v>
      </c>
      <c r="N34" s="16"/>
      <c r="O34" s="15">
        <v>9782894895</v>
      </c>
      <c r="P34" s="16"/>
      <c r="Q34" s="15">
        <v>-1378441224</v>
      </c>
    </row>
    <row r="35" spans="1:17" ht="18" x14ac:dyDescent="0.4">
      <c r="A35" s="12" t="s">
        <v>203</v>
      </c>
      <c r="C35" s="26">
        <v>0</v>
      </c>
      <c r="D35" s="26"/>
      <c r="E35" s="26">
        <v>0</v>
      </c>
      <c r="F35" s="26"/>
      <c r="G35" s="26">
        <v>0</v>
      </c>
      <c r="H35" s="26"/>
      <c r="I35" s="26">
        <v>0</v>
      </c>
      <c r="J35" s="15"/>
      <c r="K35" s="15">
        <v>228</v>
      </c>
      <c r="L35" s="16"/>
      <c r="M35" s="15">
        <v>228000000</v>
      </c>
      <c r="N35" s="16"/>
      <c r="O35" s="15">
        <v>230238262</v>
      </c>
      <c r="P35" s="16"/>
      <c r="Q35" s="15">
        <v>-2238262</v>
      </c>
    </row>
    <row r="36" spans="1:17" ht="36" x14ac:dyDescent="0.4">
      <c r="A36" s="12" t="s">
        <v>204</v>
      </c>
      <c r="C36" s="26">
        <v>0</v>
      </c>
      <c r="D36" s="26"/>
      <c r="E36" s="26">
        <v>0</v>
      </c>
      <c r="F36" s="26"/>
      <c r="G36" s="26">
        <v>0</v>
      </c>
      <c r="H36" s="26"/>
      <c r="I36" s="26">
        <v>0</v>
      </c>
      <c r="J36" s="15"/>
      <c r="K36" s="15">
        <v>103300</v>
      </c>
      <c r="L36" s="16"/>
      <c r="M36" s="15">
        <v>103282824520</v>
      </c>
      <c r="N36" s="16"/>
      <c r="O36" s="15">
        <v>102867774187</v>
      </c>
      <c r="P36" s="16"/>
      <c r="Q36" s="15">
        <v>415050333</v>
      </c>
    </row>
    <row r="37" spans="1:17" ht="18" x14ac:dyDescent="0.4">
      <c r="A37" s="12" t="s">
        <v>215</v>
      </c>
      <c r="C37" s="26">
        <v>0</v>
      </c>
      <c r="D37" s="26"/>
      <c r="E37" s="26">
        <v>0</v>
      </c>
      <c r="F37" s="26"/>
      <c r="G37" s="26">
        <v>0</v>
      </c>
      <c r="H37" s="26"/>
      <c r="I37" s="26">
        <v>0</v>
      </c>
      <c r="J37" s="15"/>
      <c r="K37" s="15">
        <v>17060</v>
      </c>
      <c r="L37" s="16"/>
      <c r="M37" s="15">
        <v>17060000000</v>
      </c>
      <c r="N37" s="16"/>
      <c r="O37" s="15">
        <v>17056907875</v>
      </c>
      <c r="P37" s="16"/>
      <c r="Q37" s="15">
        <v>3092125</v>
      </c>
    </row>
    <row r="38" spans="1:17" ht="18" x14ac:dyDescent="0.4">
      <c r="A38" s="12" t="s">
        <v>31</v>
      </c>
      <c r="C38" s="26">
        <v>0</v>
      </c>
      <c r="D38" s="26"/>
      <c r="E38" s="26">
        <v>0</v>
      </c>
      <c r="F38" s="26"/>
      <c r="G38" s="26">
        <v>0</v>
      </c>
      <c r="H38" s="26"/>
      <c r="I38" s="26">
        <v>0</v>
      </c>
      <c r="J38" s="15"/>
      <c r="K38" s="15">
        <v>1500000</v>
      </c>
      <c r="L38" s="16"/>
      <c r="M38" s="15">
        <v>30084994723</v>
      </c>
      <c r="N38" s="16"/>
      <c r="O38" s="15">
        <v>50512638324</v>
      </c>
      <c r="P38" s="16"/>
      <c r="Q38" s="15">
        <v>-20427643601</v>
      </c>
    </row>
    <row r="39" spans="1:17" ht="18" x14ac:dyDescent="0.4">
      <c r="A39" s="12" t="s">
        <v>32</v>
      </c>
      <c r="C39" s="26">
        <v>0</v>
      </c>
      <c r="D39" s="26"/>
      <c r="E39" s="26">
        <v>0</v>
      </c>
      <c r="F39" s="26"/>
      <c r="G39" s="26">
        <v>0</v>
      </c>
      <c r="H39" s="26"/>
      <c r="I39" s="26">
        <v>0</v>
      </c>
      <c r="J39" s="15"/>
      <c r="K39" s="15">
        <v>100000</v>
      </c>
      <c r="L39" s="16"/>
      <c r="M39" s="15">
        <v>1714736330</v>
      </c>
      <c r="N39" s="16"/>
      <c r="O39" s="15">
        <v>2804097477</v>
      </c>
      <c r="P39" s="16"/>
      <c r="Q39" s="15">
        <v>-1089361147</v>
      </c>
    </row>
    <row r="40" spans="1:17" ht="18" x14ac:dyDescent="0.4">
      <c r="A40" s="51" t="s">
        <v>33</v>
      </c>
      <c r="C40" s="46">
        <v>300000</v>
      </c>
      <c r="D40" s="16"/>
      <c r="E40" s="46">
        <v>5254548321</v>
      </c>
      <c r="F40" s="16"/>
      <c r="G40" s="46">
        <v>10794677721</v>
      </c>
      <c r="H40" s="16"/>
      <c r="I40" s="46">
        <v>-5540129400</v>
      </c>
      <c r="J40" s="16"/>
      <c r="K40" s="46">
        <v>300000</v>
      </c>
      <c r="L40" s="16"/>
      <c r="M40" s="46">
        <v>5254548321</v>
      </c>
      <c r="N40" s="16"/>
      <c r="O40" s="46">
        <v>10794677721</v>
      </c>
      <c r="P40" s="16"/>
      <c r="Q40" s="46">
        <v>-5540129400</v>
      </c>
    </row>
    <row r="41" spans="1:17" ht="18" x14ac:dyDescent="0.4">
      <c r="A41" s="12" t="s">
        <v>216</v>
      </c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5"/>
      <c r="K41" s="15">
        <v>11211</v>
      </c>
      <c r="L41" s="16"/>
      <c r="M41" s="15">
        <v>523447561</v>
      </c>
      <c r="N41" s="16"/>
      <c r="O41" s="15">
        <v>461769648</v>
      </c>
      <c r="P41" s="16"/>
      <c r="Q41" s="15">
        <v>61677913</v>
      </c>
    </row>
    <row r="42" spans="1:17" ht="18" x14ac:dyDescent="0.4">
      <c r="A42" s="12" t="s">
        <v>35</v>
      </c>
      <c r="C42" s="33">
        <v>700000</v>
      </c>
      <c r="D42" s="31"/>
      <c r="E42" s="33">
        <v>25197439621</v>
      </c>
      <c r="F42" s="31"/>
      <c r="G42" s="33">
        <v>27413329393</v>
      </c>
      <c r="H42" s="31"/>
      <c r="I42" s="33">
        <v>-2215889772</v>
      </c>
      <c r="J42" s="16"/>
      <c r="K42" s="15">
        <v>700000</v>
      </c>
      <c r="L42" s="16"/>
      <c r="M42" s="15">
        <v>25197439621</v>
      </c>
      <c r="N42" s="16"/>
      <c r="O42" s="15">
        <v>27413329393</v>
      </c>
      <c r="P42" s="16"/>
      <c r="Q42" s="15">
        <v>-2215889772</v>
      </c>
    </row>
    <row r="43" spans="1:17" ht="18" x14ac:dyDescent="0.4">
      <c r="A43" s="12" t="s">
        <v>217</v>
      </c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5"/>
      <c r="K43" s="15">
        <v>250050</v>
      </c>
      <c r="L43" s="16"/>
      <c r="M43" s="15">
        <v>45070292387</v>
      </c>
      <c r="N43" s="16"/>
      <c r="O43" s="15">
        <v>46699048541</v>
      </c>
      <c r="P43" s="16"/>
      <c r="Q43" s="15">
        <v>-1628756154</v>
      </c>
    </row>
    <row r="44" spans="1:17" ht="18" x14ac:dyDescent="0.4">
      <c r="A44" s="12" t="s">
        <v>38</v>
      </c>
      <c r="C44" s="33">
        <v>50000</v>
      </c>
      <c r="D44" s="31"/>
      <c r="E44" s="33">
        <v>3545344124</v>
      </c>
      <c r="F44" s="31"/>
      <c r="G44" s="33">
        <v>4660065347</v>
      </c>
      <c r="H44" s="31"/>
      <c r="I44" s="33">
        <v>-1114721223</v>
      </c>
      <c r="J44" s="16"/>
      <c r="K44" s="15">
        <v>50000</v>
      </c>
      <c r="L44" s="16"/>
      <c r="M44" s="15">
        <v>3545344124</v>
      </c>
      <c r="N44" s="16"/>
      <c r="O44" s="15">
        <v>4660065347</v>
      </c>
      <c r="P44" s="16"/>
      <c r="Q44" s="15">
        <v>-1114721223</v>
      </c>
    </row>
    <row r="45" spans="1:17" ht="18" x14ac:dyDescent="0.4">
      <c r="A45" s="12" t="s">
        <v>218</v>
      </c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5"/>
      <c r="K45" s="15">
        <v>2023691</v>
      </c>
      <c r="L45" s="16"/>
      <c r="M45" s="15">
        <v>53314019902</v>
      </c>
      <c r="N45" s="16"/>
      <c r="O45" s="15">
        <v>54784843025</v>
      </c>
      <c r="P45" s="16"/>
      <c r="Q45" s="15">
        <v>-1470823123</v>
      </c>
    </row>
    <row r="46" spans="1:17" ht="18.75" thickBot="1" x14ac:dyDescent="0.45">
      <c r="A46" s="7" t="s">
        <v>39</v>
      </c>
      <c r="C46" s="17">
        <f>SUM(C9:$C$45)</f>
        <v>4650112</v>
      </c>
      <c r="D46" s="16"/>
      <c r="E46" s="17">
        <f>SUM(E9:$E$45)</f>
        <v>75165313467</v>
      </c>
      <c r="F46" s="16"/>
      <c r="G46" s="17">
        <f>SUM(G9:$G$45)</f>
        <v>109237297214</v>
      </c>
      <c r="H46" s="16"/>
      <c r="I46" s="17">
        <f>SUM(I9:$I$45)</f>
        <v>-34071983747</v>
      </c>
      <c r="J46" s="16"/>
      <c r="K46" s="17">
        <f>SUM(K9:$K$45)</f>
        <v>25006016</v>
      </c>
      <c r="L46" s="16"/>
      <c r="M46" s="17">
        <f>SUM(M9:$M$45)</f>
        <v>792427190750</v>
      </c>
      <c r="N46" s="16"/>
      <c r="O46" s="17">
        <f>SUM(O9:$O$45)</f>
        <v>875176211167</v>
      </c>
      <c r="P46" s="16"/>
      <c r="Q46" s="17">
        <f>SUM(Q9:$Q$45)</f>
        <v>-82749020417</v>
      </c>
    </row>
    <row r="47" spans="1:17" ht="18.75" thickTop="1" x14ac:dyDescent="0.4">
      <c r="C47" s="9"/>
      <c r="E47" s="9"/>
      <c r="G47" s="9"/>
      <c r="I47" s="9"/>
      <c r="K47" s="9"/>
      <c r="M47" s="9"/>
      <c r="O47" s="9"/>
      <c r="Q47" s="9"/>
    </row>
    <row r="48" spans="1:17" ht="18" x14ac:dyDescent="0.4">
      <c r="K48" s="23"/>
      <c r="M48" s="15"/>
    </row>
    <row r="49" spans="1:17" ht="18" x14ac:dyDescent="0.4">
      <c r="A49" s="43" t="s">
        <v>219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/>
    </row>
    <row r="51" spans="1:17" x14ac:dyDescent="0.4">
      <c r="K51" s="28"/>
    </row>
    <row r="52" spans="1:17" x14ac:dyDescent="0.4">
      <c r="K52" s="27"/>
      <c r="L52" s="27"/>
      <c r="M52" s="27"/>
    </row>
    <row r="53" spans="1:17" x14ac:dyDescent="0.4">
      <c r="K53" s="28"/>
      <c r="L53" s="27"/>
      <c r="M53" s="29"/>
    </row>
  </sheetData>
  <mergeCells count="7">
    <mergeCell ref="A49:Q4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rightToLeft="1" topLeftCell="A34" zoomScale="90" zoomScaleNormal="90" workbookViewId="0">
      <selection activeCell="Q44" sqref="Q44"/>
    </sheetView>
  </sheetViews>
  <sheetFormatPr defaultRowHeight="17.25" x14ac:dyDescent="0.4"/>
  <cols>
    <col min="1" max="1" width="21.25" style="1" customWidth="1"/>
    <col min="2" max="2" width="1.375" style="1" customWidth="1"/>
    <col min="3" max="3" width="14.2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8.75" x14ac:dyDescent="0.4">
      <c r="A5" s="42" t="s">
        <v>220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18.75" x14ac:dyDescent="0.4">
      <c r="C7" s="36" t="s">
        <v>159</v>
      </c>
      <c r="D7" s="37"/>
      <c r="E7" s="37"/>
      <c r="F7" s="37"/>
      <c r="G7" s="37"/>
      <c r="H7" s="37"/>
      <c r="I7" s="37"/>
      <c r="K7" s="36" t="s">
        <v>7</v>
      </c>
      <c r="L7" s="37"/>
      <c r="M7" s="37"/>
      <c r="N7" s="37"/>
      <c r="O7" s="37"/>
      <c r="P7" s="37"/>
      <c r="Q7" s="37"/>
    </row>
    <row r="8" spans="1:17" ht="37.5" x14ac:dyDescent="0.4">
      <c r="A8" s="14" t="s">
        <v>145</v>
      </c>
      <c r="C8" s="11" t="s">
        <v>9</v>
      </c>
      <c r="E8" s="11" t="s">
        <v>11</v>
      </c>
      <c r="G8" s="11" t="s">
        <v>207</v>
      </c>
      <c r="I8" s="11" t="s">
        <v>221</v>
      </c>
      <c r="K8" s="11" t="s">
        <v>9</v>
      </c>
      <c r="M8" s="11" t="s">
        <v>11</v>
      </c>
      <c r="O8" s="11" t="s">
        <v>207</v>
      </c>
      <c r="Q8" s="11" t="s">
        <v>221</v>
      </c>
    </row>
    <row r="9" spans="1:17" ht="18" x14ac:dyDescent="0.4">
      <c r="A9" s="12" t="s">
        <v>55</v>
      </c>
      <c r="C9" s="15">
        <v>0</v>
      </c>
      <c r="D9" s="16"/>
      <c r="E9" s="15">
        <v>0</v>
      </c>
      <c r="F9" s="16"/>
      <c r="G9" s="15">
        <v>256586497</v>
      </c>
      <c r="H9" s="16"/>
      <c r="I9" s="15">
        <v>-256586497</v>
      </c>
      <c r="J9" s="16"/>
      <c r="K9" s="15">
        <v>0</v>
      </c>
      <c r="L9" s="16"/>
      <c r="M9" s="15">
        <v>0</v>
      </c>
      <c r="N9" s="16"/>
      <c r="O9" s="15">
        <v>256586497</v>
      </c>
      <c r="P9" s="16"/>
      <c r="Q9" s="15">
        <v>-256586497</v>
      </c>
    </row>
    <row r="10" spans="1:17" ht="18" x14ac:dyDescent="0.4">
      <c r="A10" s="12" t="s">
        <v>17</v>
      </c>
      <c r="C10" s="15">
        <v>206249</v>
      </c>
      <c r="D10" s="16"/>
      <c r="E10" s="15">
        <v>29910018028</v>
      </c>
      <c r="F10" s="16"/>
      <c r="G10" s="15">
        <v>13908449104</v>
      </c>
      <c r="H10" s="16"/>
      <c r="I10" s="15">
        <v>16001568924</v>
      </c>
      <c r="J10" s="16"/>
      <c r="K10" s="15">
        <v>206249</v>
      </c>
      <c r="L10" s="16"/>
      <c r="M10" s="15">
        <v>29910018028</v>
      </c>
      <c r="N10" s="16"/>
      <c r="O10" s="15">
        <v>51567891341</v>
      </c>
      <c r="P10" s="16"/>
      <c r="Q10" s="15">
        <v>-21657873313</v>
      </c>
    </row>
    <row r="11" spans="1:17" ht="18" x14ac:dyDescent="0.4">
      <c r="A11" s="12" t="s">
        <v>61</v>
      </c>
      <c r="C11" s="15">
        <v>44598</v>
      </c>
      <c r="D11" s="16"/>
      <c r="E11" s="15">
        <v>38238974789</v>
      </c>
      <c r="F11" s="16"/>
      <c r="G11" s="15">
        <v>37812249287</v>
      </c>
      <c r="H11" s="16"/>
      <c r="I11" s="15">
        <v>426725502</v>
      </c>
      <c r="J11" s="16"/>
      <c r="K11" s="15">
        <v>44598</v>
      </c>
      <c r="L11" s="16"/>
      <c r="M11" s="15">
        <v>38238974789</v>
      </c>
      <c r="N11" s="16"/>
      <c r="O11" s="15">
        <v>35297749821</v>
      </c>
      <c r="P11" s="16"/>
      <c r="Q11" s="15">
        <v>2941224968</v>
      </c>
    </row>
    <row r="12" spans="1:17" ht="18" x14ac:dyDescent="0.4">
      <c r="A12" s="12" t="s">
        <v>66</v>
      </c>
      <c r="C12" s="15">
        <v>3029</v>
      </c>
      <c r="D12" s="16"/>
      <c r="E12" s="15">
        <v>2397449002</v>
      </c>
      <c r="F12" s="16"/>
      <c r="G12" s="15">
        <v>2341237923</v>
      </c>
      <c r="H12" s="16"/>
      <c r="I12" s="15">
        <v>56211079</v>
      </c>
      <c r="J12" s="16"/>
      <c r="K12" s="15">
        <v>3029</v>
      </c>
      <c r="L12" s="16"/>
      <c r="M12" s="15">
        <v>2397449002</v>
      </c>
      <c r="N12" s="16"/>
      <c r="O12" s="15">
        <v>2261034950</v>
      </c>
      <c r="P12" s="16"/>
      <c r="Q12" s="15">
        <v>136414052</v>
      </c>
    </row>
    <row r="13" spans="1:17" ht="18" x14ac:dyDescent="0.4">
      <c r="A13" s="12" t="s">
        <v>68</v>
      </c>
      <c r="C13" s="15">
        <v>13853</v>
      </c>
      <c r="D13" s="16"/>
      <c r="E13" s="15">
        <v>10814877438</v>
      </c>
      <c r="F13" s="16"/>
      <c r="G13" s="15">
        <v>10601358297</v>
      </c>
      <c r="H13" s="16"/>
      <c r="I13" s="15">
        <v>213519141</v>
      </c>
      <c r="J13" s="16"/>
      <c r="K13" s="15">
        <v>13853</v>
      </c>
      <c r="L13" s="16"/>
      <c r="M13" s="15">
        <v>10814877438</v>
      </c>
      <c r="N13" s="16"/>
      <c r="O13" s="15">
        <v>9879401551</v>
      </c>
      <c r="P13" s="16"/>
      <c r="Q13" s="15">
        <v>935475887</v>
      </c>
    </row>
    <row r="14" spans="1:17" ht="18" x14ac:dyDescent="0.4">
      <c r="A14" s="12" t="s">
        <v>71</v>
      </c>
      <c r="C14" s="15">
        <v>43499</v>
      </c>
      <c r="D14" s="16"/>
      <c r="E14" s="15">
        <v>33489246449</v>
      </c>
      <c r="F14" s="16"/>
      <c r="G14" s="15">
        <v>32665698680</v>
      </c>
      <c r="H14" s="16"/>
      <c r="I14" s="15">
        <v>823547769</v>
      </c>
      <c r="J14" s="16"/>
      <c r="K14" s="15">
        <v>43499</v>
      </c>
      <c r="L14" s="16"/>
      <c r="M14" s="15">
        <v>33489246449</v>
      </c>
      <c r="N14" s="16"/>
      <c r="O14" s="15">
        <v>32663216933</v>
      </c>
      <c r="P14" s="16"/>
      <c r="Q14" s="15">
        <v>826029516</v>
      </c>
    </row>
    <row r="15" spans="1:17" ht="18" x14ac:dyDescent="0.4">
      <c r="A15" s="12" t="s">
        <v>74</v>
      </c>
      <c r="C15" s="15">
        <v>48433</v>
      </c>
      <c r="D15" s="16"/>
      <c r="E15" s="15">
        <v>36959205984</v>
      </c>
      <c r="F15" s="16"/>
      <c r="G15" s="15">
        <v>36256667378</v>
      </c>
      <c r="H15" s="16"/>
      <c r="I15" s="15">
        <v>702538606</v>
      </c>
      <c r="J15" s="16"/>
      <c r="K15" s="15">
        <v>48433</v>
      </c>
      <c r="L15" s="16"/>
      <c r="M15" s="15">
        <v>36959205984</v>
      </c>
      <c r="N15" s="16"/>
      <c r="O15" s="15">
        <v>36239780001</v>
      </c>
      <c r="P15" s="16"/>
      <c r="Q15" s="15">
        <v>719425983</v>
      </c>
    </row>
    <row r="16" spans="1:17" ht="18" x14ac:dyDescent="0.4">
      <c r="A16" s="12" t="s">
        <v>77</v>
      </c>
      <c r="C16" s="15">
        <v>40933</v>
      </c>
      <c r="D16" s="16"/>
      <c r="E16" s="15">
        <v>30776282386</v>
      </c>
      <c r="F16" s="16"/>
      <c r="G16" s="15">
        <v>30100560119</v>
      </c>
      <c r="H16" s="16"/>
      <c r="I16" s="15">
        <v>675722267</v>
      </c>
      <c r="J16" s="16"/>
      <c r="K16" s="15">
        <v>40933</v>
      </c>
      <c r="L16" s="16"/>
      <c r="M16" s="15">
        <v>30776282386</v>
      </c>
      <c r="N16" s="16"/>
      <c r="O16" s="15">
        <v>29794567974</v>
      </c>
      <c r="P16" s="16"/>
      <c r="Q16" s="15">
        <v>981714412</v>
      </c>
    </row>
    <row r="17" spans="1:17" ht="18" x14ac:dyDescent="0.4">
      <c r="A17" s="12" t="s">
        <v>80</v>
      </c>
      <c r="C17" s="15">
        <v>20000</v>
      </c>
      <c r="D17" s="16"/>
      <c r="E17" s="15">
        <v>12078570362</v>
      </c>
      <c r="F17" s="16"/>
      <c r="G17" s="15">
        <v>11797861250</v>
      </c>
      <c r="H17" s="16"/>
      <c r="I17" s="15">
        <v>280709112</v>
      </c>
      <c r="J17" s="16"/>
      <c r="K17" s="15">
        <v>20000</v>
      </c>
      <c r="L17" s="16"/>
      <c r="M17" s="15">
        <v>12078570362</v>
      </c>
      <c r="N17" s="16"/>
      <c r="O17" s="15">
        <v>11332705575</v>
      </c>
      <c r="P17" s="16"/>
      <c r="Q17" s="15">
        <v>745864787</v>
      </c>
    </row>
    <row r="18" spans="1:17" ht="18" x14ac:dyDescent="0.4">
      <c r="A18" s="12" t="s">
        <v>83</v>
      </c>
      <c r="C18" s="15">
        <v>22266</v>
      </c>
      <c r="D18" s="16"/>
      <c r="E18" s="15">
        <v>20494586943</v>
      </c>
      <c r="F18" s="16"/>
      <c r="G18" s="15">
        <v>19601013958</v>
      </c>
      <c r="H18" s="16"/>
      <c r="I18" s="15">
        <v>893572985</v>
      </c>
      <c r="J18" s="16"/>
      <c r="K18" s="15">
        <v>22266</v>
      </c>
      <c r="L18" s="16"/>
      <c r="M18" s="15">
        <v>20494586943</v>
      </c>
      <c r="N18" s="16"/>
      <c r="O18" s="15">
        <v>17942656977</v>
      </c>
      <c r="P18" s="16"/>
      <c r="Q18" s="15">
        <v>2551929966</v>
      </c>
    </row>
    <row r="19" spans="1:17" ht="18" x14ac:dyDescent="0.4">
      <c r="A19" s="12" t="s">
        <v>86</v>
      </c>
      <c r="C19" s="15">
        <v>23624</v>
      </c>
      <c r="D19" s="16"/>
      <c r="E19" s="15">
        <v>20861643662</v>
      </c>
      <c r="F19" s="16"/>
      <c r="G19" s="15">
        <v>20601645304</v>
      </c>
      <c r="H19" s="16"/>
      <c r="I19" s="15">
        <v>259998358</v>
      </c>
      <c r="J19" s="16"/>
      <c r="K19" s="15">
        <v>23624</v>
      </c>
      <c r="L19" s="16"/>
      <c r="M19" s="15">
        <v>20861643662</v>
      </c>
      <c r="N19" s="16"/>
      <c r="O19" s="15">
        <v>19915088952</v>
      </c>
      <c r="P19" s="16"/>
      <c r="Q19" s="15">
        <v>946554710</v>
      </c>
    </row>
    <row r="20" spans="1:17" ht="18" x14ac:dyDescent="0.4">
      <c r="A20" s="12" t="s">
        <v>88</v>
      </c>
      <c r="C20" s="15">
        <v>22000</v>
      </c>
      <c r="D20" s="16"/>
      <c r="E20" s="15">
        <v>15440232950</v>
      </c>
      <c r="F20" s="16"/>
      <c r="G20" s="15">
        <v>15202148973</v>
      </c>
      <c r="H20" s="16"/>
      <c r="I20" s="15">
        <v>238083977</v>
      </c>
      <c r="J20" s="16"/>
      <c r="K20" s="15">
        <v>22000</v>
      </c>
      <c r="L20" s="16"/>
      <c r="M20" s="15">
        <v>15440232950</v>
      </c>
      <c r="N20" s="16"/>
      <c r="O20" s="15">
        <v>15202148973</v>
      </c>
      <c r="P20" s="16"/>
      <c r="Q20" s="15">
        <v>238083977</v>
      </c>
    </row>
    <row r="21" spans="1:17" ht="18" x14ac:dyDescent="0.4">
      <c r="A21" s="12" t="s">
        <v>91</v>
      </c>
      <c r="C21" s="15">
        <v>37274</v>
      </c>
      <c r="D21" s="16"/>
      <c r="E21" s="15">
        <v>34403442716</v>
      </c>
      <c r="F21" s="16"/>
      <c r="G21" s="15">
        <v>34033378982</v>
      </c>
      <c r="H21" s="16"/>
      <c r="I21" s="15">
        <v>370063734</v>
      </c>
      <c r="J21" s="16"/>
      <c r="K21" s="15">
        <v>37274</v>
      </c>
      <c r="L21" s="16"/>
      <c r="M21" s="15">
        <v>34403442716</v>
      </c>
      <c r="N21" s="16"/>
      <c r="O21" s="15">
        <v>31114981097</v>
      </c>
      <c r="P21" s="16"/>
      <c r="Q21" s="15">
        <v>3288461619</v>
      </c>
    </row>
    <row r="22" spans="1:17" ht="18" x14ac:dyDescent="0.4">
      <c r="A22" s="12" t="s">
        <v>93</v>
      </c>
      <c r="C22" s="15">
        <v>11417</v>
      </c>
      <c r="D22" s="16"/>
      <c r="E22" s="15">
        <v>10217630006</v>
      </c>
      <c r="F22" s="16"/>
      <c r="G22" s="15">
        <v>10107247626</v>
      </c>
      <c r="H22" s="16"/>
      <c r="I22" s="15">
        <v>110382380</v>
      </c>
      <c r="J22" s="16"/>
      <c r="K22" s="15">
        <v>11417</v>
      </c>
      <c r="L22" s="16"/>
      <c r="M22" s="15">
        <v>10217630006</v>
      </c>
      <c r="N22" s="16"/>
      <c r="O22" s="15">
        <v>9419761000</v>
      </c>
      <c r="P22" s="16"/>
      <c r="Q22" s="15">
        <v>797869006</v>
      </c>
    </row>
    <row r="23" spans="1:17" ht="18" x14ac:dyDescent="0.4">
      <c r="A23" s="12" t="s">
        <v>95</v>
      </c>
      <c r="C23" s="15">
        <v>34894</v>
      </c>
      <c r="D23" s="16"/>
      <c r="E23" s="15">
        <v>30818795649</v>
      </c>
      <c r="F23" s="16"/>
      <c r="G23" s="15">
        <v>30505574098</v>
      </c>
      <c r="H23" s="16"/>
      <c r="I23" s="15">
        <v>313221551</v>
      </c>
      <c r="J23" s="16"/>
      <c r="K23" s="15">
        <v>34894</v>
      </c>
      <c r="L23" s="16"/>
      <c r="M23" s="15">
        <v>30818795649</v>
      </c>
      <c r="N23" s="16"/>
      <c r="O23" s="15">
        <v>28265326325</v>
      </c>
      <c r="P23" s="16"/>
      <c r="Q23" s="15">
        <v>2553469324</v>
      </c>
    </row>
    <row r="24" spans="1:17" ht="18" x14ac:dyDescent="0.4">
      <c r="A24" s="12" t="s">
        <v>97</v>
      </c>
      <c r="C24" s="15">
        <v>9862</v>
      </c>
      <c r="D24" s="16"/>
      <c r="E24" s="15">
        <v>8514411827</v>
      </c>
      <c r="F24" s="16"/>
      <c r="G24" s="15">
        <v>8483914190</v>
      </c>
      <c r="H24" s="16"/>
      <c r="I24" s="15">
        <v>30497637</v>
      </c>
      <c r="J24" s="16"/>
      <c r="K24" s="15">
        <v>9862</v>
      </c>
      <c r="L24" s="16"/>
      <c r="M24" s="15">
        <v>8514411827</v>
      </c>
      <c r="N24" s="16"/>
      <c r="O24" s="15">
        <v>7837045326</v>
      </c>
      <c r="P24" s="16"/>
      <c r="Q24" s="15">
        <v>677366501</v>
      </c>
    </row>
    <row r="25" spans="1:17" ht="18" x14ac:dyDescent="0.4">
      <c r="A25" s="12" t="s">
        <v>18</v>
      </c>
      <c r="C25" s="15">
        <v>3685459</v>
      </c>
      <c r="D25" s="16"/>
      <c r="E25" s="15">
        <v>17584946491</v>
      </c>
      <c r="F25" s="16"/>
      <c r="G25" s="15">
        <v>9564712435</v>
      </c>
      <c r="H25" s="16"/>
      <c r="I25" s="15">
        <v>8020234056</v>
      </c>
      <c r="J25" s="16"/>
      <c r="K25" s="15">
        <v>3685459</v>
      </c>
      <c r="L25" s="16"/>
      <c r="M25" s="15">
        <v>17584946491</v>
      </c>
      <c r="N25" s="16"/>
      <c r="O25" s="15">
        <v>20872408167</v>
      </c>
      <c r="P25" s="16"/>
      <c r="Q25" s="15">
        <v>-3287461676</v>
      </c>
    </row>
    <row r="26" spans="1:17" ht="18" x14ac:dyDescent="0.4">
      <c r="A26" s="12" t="s">
        <v>19</v>
      </c>
      <c r="C26" s="15">
        <v>40000</v>
      </c>
      <c r="D26" s="16"/>
      <c r="E26" s="15">
        <v>514122659</v>
      </c>
      <c r="F26" s="16"/>
      <c r="G26" s="15">
        <v>496229759</v>
      </c>
      <c r="H26" s="16"/>
      <c r="I26" s="15">
        <v>17892900</v>
      </c>
      <c r="J26" s="16"/>
      <c r="K26" s="15">
        <v>40000</v>
      </c>
      <c r="L26" s="16"/>
      <c r="M26" s="15">
        <v>514122659</v>
      </c>
      <c r="N26" s="16"/>
      <c r="O26" s="15">
        <v>444821480</v>
      </c>
      <c r="P26" s="16"/>
      <c r="Q26" s="15">
        <v>69301179</v>
      </c>
    </row>
    <row r="27" spans="1:17" ht="18" x14ac:dyDescent="0.4">
      <c r="A27" s="12" t="s">
        <v>20</v>
      </c>
      <c r="C27" s="15">
        <v>3000000</v>
      </c>
      <c r="D27" s="16"/>
      <c r="E27" s="15">
        <v>34980619500</v>
      </c>
      <c r="F27" s="16"/>
      <c r="G27" s="15">
        <v>36054193500</v>
      </c>
      <c r="H27" s="16"/>
      <c r="I27" s="15">
        <v>-1073574000</v>
      </c>
      <c r="J27" s="16"/>
      <c r="K27" s="15">
        <v>3000000</v>
      </c>
      <c r="L27" s="16"/>
      <c r="M27" s="15">
        <v>34980619500</v>
      </c>
      <c r="N27" s="16"/>
      <c r="O27" s="15">
        <v>36469500738</v>
      </c>
      <c r="P27" s="16"/>
      <c r="Q27" s="15">
        <v>-1488881238</v>
      </c>
    </row>
    <row r="28" spans="1:17" ht="18" x14ac:dyDescent="0.4">
      <c r="A28" s="12" t="s">
        <v>21</v>
      </c>
      <c r="C28" s="15">
        <v>192</v>
      </c>
      <c r="D28" s="16"/>
      <c r="E28" s="15">
        <v>12765892</v>
      </c>
      <c r="F28" s="16"/>
      <c r="G28" s="15">
        <v>13239028</v>
      </c>
      <c r="H28" s="16"/>
      <c r="I28" s="15">
        <v>-473136</v>
      </c>
      <c r="J28" s="16"/>
      <c r="K28" s="15">
        <v>192</v>
      </c>
      <c r="L28" s="16"/>
      <c r="M28" s="15">
        <v>12765892</v>
      </c>
      <c r="N28" s="16"/>
      <c r="O28" s="15">
        <v>7648535</v>
      </c>
      <c r="P28" s="16"/>
      <c r="Q28" s="15">
        <v>5117357</v>
      </c>
    </row>
    <row r="29" spans="1:17" ht="18" x14ac:dyDescent="0.4">
      <c r="A29" s="12" t="s">
        <v>22</v>
      </c>
      <c r="C29" s="15">
        <v>408266</v>
      </c>
      <c r="D29" s="16"/>
      <c r="E29" s="15">
        <v>14367435006</v>
      </c>
      <c r="F29" s="16"/>
      <c r="G29" s="15">
        <v>14362564964</v>
      </c>
      <c r="H29" s="16"/>
      <c r="I29" s="15">
        <v>4870042</v>
      </c>
      <c r="J29" s="16"/>
      <c r="K29" s="15">
        <v>408266</v>
      </c>
      <c r="L29" s="16"/>
      <c r="M29" s="15">
        <v>14367435006</v>
      </c>
      <c r="N29" s="16"/>
      <c r="O29" s="15">
        <v>30676870174</v>
      </c>
      <c r="P29" s="16"/>
      <c r="Q29" s="15">
        <v>-16309435168</v>
      </c>
    </row>
    <row r="30" spans="1:17" ht="18" x14ac:dyDescent="0.4">
      <c r="A30" s="12" t="s">
        <v>25</v>
      </c>
      <c r="C30" s="15">
        <v>812425</v>
      </c>
      <c r="D30" s="16"/>
      <c r="E30" s="15">
        <v>12598420711</v>
      </c>
      <c r="F30" s="16"/>
      <c r="G30" s="15">
        <v>9108402218</v>
      </c>
      <c r="H30" s="16"/>
      <c r="I30" s="15">
        <v>3490018493</v>
      </c>
      <c r="J30" s="16"/>
      <c r="K30" s="15">
        <v>812425</v>
      </c>
      <c r="L30" s="16"/>
      <c r="M30" s="15">
        <v>12598420711</v>
      </c>
      <c r="N30" s="16"/>
      <c r="O30" s="15">
        <v>13245238407</v>
      </c>
      <c r="P30" s="16"/>
      <c r="Q30" s="15">
        <v>-646817696</v>
      </c>
    </row>
    <row r="31" spans="1:17" ht="18" x14ac:dyDescent="0.4">
      <c r="A31" s="12" t="s">
        <v>26</v>
      </c>
      <c r="C31" s="15">
        <v>5000000</v>
      </c>
      <c r="D31" s="16"/>
      <c r="E31" s="15">
        <v>70428442489</v>
      </c>
      <c r="F31" s="16"/>
      <c r="G31" s="15">
        <v>60637049989</v>
      </c>
      <c r="H31" s="16"/>
      <c r="I31" s="15">
        <v>9791392500</v>
      </c>
      <c r="J31" s="16"/>
      <c r="K31" s="15">
        <v>5000000</v>
      </c>
      <c r="L31" s="16"/>
      <c r="M31" s="15">
        <v>70428442489</v>
      </c>
      <c r="N31" s="16"/>
      <c r="O31" s="15">
        <v>68072194344</v>
      </c>
      <c r="P31" s="16"/>
      <c r="Q31" s="15">
        <v>2356248145</v>
      </c>
    </row>
    <row r="32" spans="1:17" ht="36" x14ac:dyDescent="0.4">
      <c r="A32" s="12" t="s">
        <v>29</v>
      </c>
      <c r="C32" s="15">
        <v>251380</v>
      </c>
      <c r="D32" s="16"/>
      <c r="E32" s="15">
        <v>7501526356</v>
      </c>
      <c r="F32" s="16"/>
      <c r="G32" s="15">
        <v>8431095911</v>
      </c>
      <c r="H32" s="16"/>
      <c r="I32" s="15">
        <v>-929569555</v>
      </c>
      <c r="J32" s="16"/>
      <c r="K32" s="15">
        <v>251380</v>
      </c>
      <c r="L32" s="16"/>
      <c r="M32" s="15">
        <v>7501526356</v>
      </c>
      <c r="N32" s="16"/>
      <c r="O32" s="15">
        <v>9942361728</v>
      </c>
      <c r="P32" s="16"/>
      <c r="Q32" s="15">
        <v>-2440835372</v>
      </c>
    </row>
    <row r="33" spans="1:17" ht="36" x14ac:dyDescent="0.4">
      <c r="A33" s="12" t="s">
        <v>99</v>
      </c>
      <c r="C33" s="15">
        <v>2400</v>
      </c>
      <c r="D33" s="16"/>
      <c r="E33" s="15">
        <v>2303580000</v>
      </c>
      <c r="F33" s="16"/>
      <c r="G33" s="15">
        <v>2308328740</v>
      </c>
      <c r="H33" s="16"/>
      <c r="I33" s="15">
        <v>-4748740</v>
      </c>
      <c r="J33" s="16"/>
      <c r="K33" s="15">
        <v>2400</v>
      </c>
      <c r="L33" s="16"/>
      <c r="M33" s="15">
        <v>2303580000</v>
      </c>
      <c r="N33" s="16"/>
      <c r="O33" s="15">
        <v>2321874284</v>
      </c>
      <c r="P33" s="16"/>
      <c r="Q33" s="15">
        <v>-18294284</v>
      </c>
    </row>
    <row r="34" spans="1:17" ht="18" x14ac:dyDescent="0.4">
      <c r="A34" s="12" t="s">
        <v>30</v>
      </c>
      <c r="C34" s="15">
        <v>2000000</v>
      </c>
      <c r="D34" s="16"/>
      <c r="E34" s="15">
        <v>27058041000</v>
      </c>
      <c r="F34" s="16"/>
      <c r="G34" s="15">
        <v>24115653000</v>
      </c>
      <c r="H34" s="16"/>
      <c r="I34" s="15">
        <v>2942388000</v>
      </c>
      <c r="J34" s="16"/>
      <c r="K34" s="15">
        <v>2000000</v>
      </c>
      <c r="L34" s="16"/>
      <c r="M34" s="15">
        <v>27058041000</v>
      </c>
      <c r="N34" s="16"/>
      <c r="O34" s="15">
        <v>30084836851</v>
      </c>
      <c r="P34" s="16"/>
      <c r="Q34" s="15">
        <v>-3026795851</v>
      </c>
    </row>
    <row r="35" spans="1:17" ht="18" x14ac:dyDescent="0.4">
      <c r="A35" s="12" t="s">
        <v>31</v>
      </c>
      <c r="C35" s="15">
        <v>722222</v>
      </c>
      <c r="D35" s="16"/>
      <c r="E35" s="15">
        <v>12290872218</v>
      </c>
      <c r="F35" s="16"/>
      <c r="G35" s="15">
        <v>12219079740</v>
      </c>
      <c r="H35" s="16"/>
      <c r="I35" s="15">
        <v>71792478</v>
      </c>
      <c r="J35" s="16"/>
      <c r="K35" s="15">
        <v>722222</v>
      </c>
      <c r="L35" s="16"/>
      <c r="M35" s="15">
        <v>12290872218</v>
      </c>
      <c r="N35" s="16"/>
      <c r="O35" s="15">
        <v>24407596066</v>
      </c>
      <c r="P35" s="16"/>
      <c r="Q35" s="15">
        <v>-12116723848</v>
      </c>
    </row>
    <row r="36" spans="1:17" ht="18" x14ac:dyDescent="0.4">
      <c r="A36" s="12" t="s">
        <v>32</v>
      </c>
      <c r="C36" s="15">
        <v>49019</v>
      </c>
      <c r="D36" s="16"/>
      <c r="E36" s="15">
        <v>714830027</v>
      </c>
      <c r="F36" s="16"/>
      <c r="G36" s="15">
        <v>635891741</v>
      </c>
      <c r="H36" s="16"/>
      <c r="I36" s="15">
        <v>78938286</v>
      </c>
      <c r="J36" s="16"/>
      <c r="K36" s="15">
        <v>49019</v>
      </c>
      <c r="L36" s="16"/>
      <c r="M36" s="15">
        <v>714830027</v>
      </c>
      <c r="N36" s="16"/>
      <c r="O36" s="15">
        <v>1379571684</v>
      </c>
      <c r="P36" s="16"/>
      <c r="Q36" s="15">
        <v>-664741657</v>
      </c>
    </row>
    <row r="37" spans="1:17" ht="18" x14ac:dyDescent="0.4">
      <c r="A37" s="12" t="s">
        <v>33</v>
      </c>
      <c r="C37" s="15">
        <v>600000</v>
      </c>
      <c r="D37" s="16"/>
      <c r="E37" s="15">
        <v>12966388200</v>
      </c>
      <c r="F37" s="16"/>
      <c r="G37" s="15">
        <v>6512090700</v>
      </c>
      <c r="H37" s="16"/>
      <c r="I37" s="15">
        <v>6454297500</v>
      </c>
      <c r="J37" s="16"/>
      <c r="K37" s="15">
        <v>600000</v>
      </c>
      <c r="L37" s="16"/>
      <c r="M37" s="15">
        <v>12966388200</v>
      </c>
      <c r="N37" s="16"/>
      <c r="O37" s="15">
        <v>21652258800</v>
      </c>
      <c r="P37" s="16"/>
      <c r="Q37" s="15">
        <v>-8685870600</v>
      </c>
    </row>
    <row r="38" spans="1:17" ht="18" x14ac:dyDescent="0.4">
      <c r="A38" s="12" t="s">
        <v>34</v>
      </c>
      <c r="C38" s="15">
        <v>1300000</v>
      </c>
      <c r="D38" s="16"/>
      <c r="E38" s="15">
        <v>15575670045</v>
      </c>
      <c r="F38" s="16"/>
      <c r="G38" s="15">
        <v>16002117495</v>
      </c>
      <c r="H38" s="16"/>
      <c r="I38" s="15">
        <v>-426447450</v>
      </c>
      <c r="J38" s="16"/>
      <c r="K38" s="15">
        <v>1300000</v>
      </c>
      <c r="L38" s="16"/>
      <c r="M38" s="15">
        <v>15575670045</v>
      </c>
      <c r="N38" s="16"/>
      <c r="O38" s="15">
        <v>27632562604</v>
      </c>
      <c r="P38" s="16"/>
      <c r="Q38" s="15">
        <v>-12056892559</v>
      </c>
    </row>
    <row r="39" spans="1:17" ht="18" x14ac:dyDescent="0.4">
      <c r="A39" s="12" t="s">
        <v>35</v>
      </c>
      <c r="C39" s="15">
        <v>0</v>
      </c>
      <c r="D39" s="16"/>
      <c r="E39" s="15">
        <v>0</v>
      </c>
      <c r="F39" s="16"/>
      <c r="G39" s="15">
        <v>-3061844695</v>
      </c>
      <c r="H39" s="16"/>
      <c r="I39" s="15">
        <v>3061844695</v>
      </c>
      <c r="J39" s="16"/>
      <c r="K39" s="26">
        <v>0</v>
      </c>
      <c r="L39" s="26"/>
      <c r="M39" s="26">
        <v>0</v>
      </c>
      <c r="N39" s="26"/>
      <c r="O39" s="26">
        <v>0</v>
      </c>
      <c r="P39" s="26"/>
      <c r="Q39" s="26">
        <v>0</v>
      </c>
    </row>
    <row r="40" spans="1:17" ht="18" x14ac:dyDescent="0.4">
      <c r="A40" s="12" t="s">
        <v>36</v>
      </c>
      <c r="C40" s="15">
        <v>0</v>
      </c>
      <c r="D40" s="16"/>
      <c r="E40" s="15">
        <v>0</v>
      </c>
      <c r="F40" s="16"/>
      <c r="G40" s="15">
        <v>-930596079</v>
      </c>
      <c r="H40" s="16"/>
      <c r="I40" s="15">
        <v>930596079</v>
      </c>
      <c r="J40" s="16"/>
      <c r="K40" s="26">
        <v>0</v>
      </c>
      <c r="L40" s="26"/>
      <c r="M40" s="26">
        <v>0</v>
      </c>
      <c r="N40" s="26"/>
      <c r="O40" s="26">
        <v>0</v>
      </c>
      <c r="P40" s="26"/>
      <c r="Q40" s="26">
        <v>0</v>
      </c>
    </row>
    <row r="41" spans="1:17" ht="18" x14ac:dyDescent="0.4">
      <c r="A41" s="12" t="s">
        <v>37</v>
      </c>
      <c r="C41" s="15">
        <v>720000</v>
      </c>
      <c r="D41" s="16"/>
      <c r="E41" s="15">
        <v>48382401600</v>
      </c>
      <c r="F41" s="16"/>
      <c r="G41" s="15">
        <v>46113581880</v>
      </c>
      <c r="H41" s="16"/>
      <c r="I41" s="15">
        <v>2268819720</v>
      </c>
      <c r="J41" s="16"/>
      <c r="K41" s="15">
        <v>720000</v>
      </c>
      <c r="L41" s="16"/>
      <c r="M41" s="15">
        <v>48382401600</v>
      </c>
      <c r="N41" s="16"/>
      <c r="O41" s="15">
        <v>50241911058</v>
      </c>
      <c r="P41" s="16"/>
      <c r="Q41" s="15">
        <v>-1859509458</v>
      </c>
    </row>
    <row r="42" spans="1:17" ht="18" x14ac:dyDescent="0.4">
      <c r="A42" s="12" t="s">
        <v>38</v>
      </c>
      <c r="C42" s="15">
        <v>450000</v>
      </c>
      <c r="D42" s="16"/>
      <c r="E42" s="15">
        <v>40225923135</v>
      </c>
      <c r="F42" s="16"/>
      <c r="G42" s="15">
        <v>33176610853</v>
      </c>
      <c r="H42" s="16"/>
      <c r="I42" s="15">
        <v>7049312282</v>
      </c>
      <c r="J42" s="16"/>
      <c r="K42" s="15">
        <v>450000</v>
      </c>
      <c r="L42" s="16"/>
      <c r="M42" s="15">
        <v>40225923135</v>
      </c>
      <c r="N42" s="16"/>
      <c r="O42" s="15">
        <v>42131577349</v>
      </c>
      <c r="P42" s="16"/>
      <c r="Q42" s="15">
        <v>-1905654214</v>
      </c>
    </row>
    <row r="43" spans="1:17" ht="18" x14ac:dyDescent="0.4">
      <c r="A43" s="12" t="s">
        <v>251</v>
      </c>
      <c r="C43" s="15"/>
      <c r="D43" s="16"/>
      <c r="E43" s="15">
        <v>-31</v>
      </c>
      <c r="F43" s="16"/>
      <c r="G43" s="15">
        <v>-31</v>
      </c>
      <c r="H43" s="16"/>
      <c r="I43" s="15">
        <v>0</v>
      </c>
      <c r="J43" s="16"/>
      <c r="K43" s="15">
        <v>0</v>
      </c>
      <c r="L43" s="16"/>
      <c r="M43" s="15">
        <v>-31</v>
      </c>
      <c r="N43" s="16"/>
      <c r="O43" s="15">
        <v>-31</v>
      </c>
      <c r="P43" s="16"/>
      <c r="Q43" s="15">
        <v>0</v>
      </c>
    </row>
    <row r="44" spans="1:17" ht="18" x14ac:dyDescent="0.4">
      <c r="A44" s="7" t="s">
        <v>39</v>
      </c>
      <c r="C44" s="17">
        <f>SUM(C9:$C$42)</f>
        <v>19623294</v>
      </c>
      <c r="D44" s="16"/>
      <c r="E44" s="17">
        <f>SUM(E9:$E$42)</f>
        <v>652921353520</v>
      </c>
      <c r="F44" s="16"/>
      <c r="G44" s="17">
        <f>SUM(G9:$G$42)</f>
        <v>590033992845</v>
      </c>
      <c r="H44" s="16"/>
      <c r="I44" s="17">
        <f>SUM(I9:$I$42)</f>
        <v>62887360675</v>
      </c>
      <c r="J44" s="16"/>
      <c r="K44" s="17">
        <f>SUM(K9:$K$42)</f>
        <v>19623294</v>
      </c>
      <c r="L44" s="16"/>
      <c r="M44" s="17">
        <f>SUM(M9:M43)</f>
        <v>652921353489</v>
      </c>
      <c r="N44" s="16"/>
      <c r="O44" s="17">
        <f>SUM(O9:$O$42)</f>
        <v>718573175562</v>
      </c>
      <c r="P44" s="16"/>
      <c r="Q44" s="17">
        <f>SUM(Q9:$Q$42)</f>
        <v>-65651822042</v>
      </c>
    </row>
    <row r="45" spans="1:17" ht="18" x14ac:dyDescent="0.4">
      <c r="C45" s="9"/>
      <c r="E45" s="9"/>
      <c r="G45" s="9"/>
      <c r="I45" s="9"/>
      <c r="K45" s="9"/>
      <c r="M45" s="9"/>
      <c r="O45" s="9"/>
      <c r="Q45" s="9"/>
    </row>
    <row r="47" spans="1:17" ht="18" x14ac:dyDescent="0.4">
      <c r="A47" s="43" t="s">
        <v>219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/>
    </row>
  </sheetData>
  <mergeCells count="7">
    <mergeCell ref="A47:Q4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rightToLeft="1" topLeftCell="A16" zoomScale="80" zoomScaleNormal="80" workbookViewId="0">
      <selection activeCell="C27" sqref="C27:K36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0.62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8" width="1.375" style="1" customWidth="1"/>
    <col min="19" max="19" width="17" style="1" customWidth="1"/>
    <col min="20" max="20" width="1.375" style="1" customWidth="1"/>
    <col min="21" max="21" width="10.625" style="1" customWidth="1"/>
    <col min="22" max="16384" width="9" style="1"/>
  </cols>
  <sheetData>
    <row r="1" spans="1:21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5" spans="1:21" ht="18.75" x14ac:dyDescent="0.4">
      <c r="A5" s="42" t="s">
        <v>222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7" spans="1:21" ht="18.75" x14ac:dyDescent="0.4">
      <c r="C7" s="36" t="s">
        <v>159</v>
      </c>
      <c r="D7" s="37"/>
      <c r="E7" s="37"/>
      <c r="F7" s="37"/>
      <c r="G7" s="37"/>
      <c r="H7" s="37"/>
      <c r="I7" s="37"/>
      <c r="J7" s="37"/>
      <c r="K7" s="37"/>
      <c r="M7" s="36" t="s">
        <v>7</v>
      </c>
      <c r="N7" s="37"/>
      <c r="O7" s="37"/>
      <c r="P7" s="37"/>
      <c r="Q7" s="37"/>
      <c r="R7" s="37"/>
      <c r="S7" s="37"/>
      <c r="T7" s="37"/>
      <c r="U7" s="37"/>
    </row>
    <row r="8" spans="1:21" ht="37.5" x14ac:dyDescent="0.4">
      <c r="A8" s="10" t="s">
        <v>223</v>
      </c>
      <c r="C8" s="11" t="s">
        <v>157</v>
      </c>
      <c r="E8" s="11" t="s">
        <v>224</v>
      </c>
      <c r="G8" s="11" t="s">
        <v>225</v>
      </c>
      <c r="I8" s="11" t="s">
        <v>226</v>
      </c>
      <c r="K8" s="11" t="s">
        <v>227</v>
      </c>
      <c r="M8" s="11" t="s">
        <v>157</v>
      </c>
      <c r="O8" s="11" t="s">
        <v>224</v>
      </c>
      <c r="Q8" s="11" t="s">
        <v>225</v>
      </c>
      <c r="S8" s="11" t="s">
        <v>226</v>
      </c>
      <c r="U8" s="11" t="s">
        <v>227</v>
      </c>
    </row>
    <row r="9" spans="1:21" ht="18" x14ac:dyDescent="0.4">
      <c r="A9" s="12" t="s">
        <v>228</v>
      </c>
      <c r="C9" s="15">
        <v>0</v>
      </c>
      <c r="D9" s="16"/>
      <c r="E9" s="15">
        <v>16001568924</v>
      </c>
      <c r="F9" s="16"/>
      <c r="G9" s="15">
        <v>-17930639417</v>
      </c>
      <c r="H9" s="16"/>
      <c r="I9" s="15">
        <v>-1929070493</v>
      </c>
      <c r="K9" s="5">
        <v>-7.0018108698824175E-2</v>
      </c>
      <c r="M9" s="15">
        <v>596360000</v>
      </c>
      <c r="N9" s="16"/>
      <c r="O9" s="15">
        <v>-21657873313</v>
      </c>
      <c r="P9" s="16"/>
      <c r="Q9" s="15">
        <v>-17936284439</v>
      </c>
      <c r="R9" s="16"/>
      <c r="S9" s="15">
        <v>-38997797752</v>
      </c>
      <c r="U9" s="5">
        <v>0.29801910829689959</v>
      </c>
    </row>
    <row r="10" spans="1:21" ht="18" x14ac:dyDescent="0.4">
      <c r="A10" s="12" t="s">
        <v>18</v>
      </c>
      <c r="C10" s="15">
        <v>0</v>
      </c>
      <c r="D10" s="16"/>
      <c r="E10" s="15">
        <v>8020234056</v>
      </c>
      <c r="F10" s="16"/>
      <c r="G10" s="15">
        <v>-5418384415</v>
      </c>
      <c r="H10" s="16"/>
      <c r="I10" s="15">
        <v>2601849641</v>
      </c>
      <c r="K10" s="5">
        <v>9.4437498081380203E-2</v>
      </c>
      <c r="M10" s="15">
        <v>0</v>
      </c>
      <c r="N10" s="16"/>
      <c r="O10" s="15">
        <v>-3287461676</v>
      </c>
      <c r="P10" s="16"/>
      <c r="Q10" s="15">
        <v>-5418384415</v>
      </c>
      <c r="R10" s="16"/>
      <c r="S10" s="15">
        <v>-8705846091</v>
      </c>
      <c r="U10" s="5">
        <v>6.6529615480064128E-2</v>
      </c>
    </row>
    <row r="11" spans="1:21" ht="18" x14ac:dyDescent="0.4">
      <c r="A11" s="12" t="s">
        <v>229</v>
      </c>
      <c r="C11" s="15">
        <v>0</v>
      </c>
      <c r="D11" s="16"/>
      <c r="E11" s="15">
        <v>17892900</v>
      </c>
      <c r="F11" s="16"/>
      <c r="G11" s="15">
        <v>0</v>
      </c>
      <c r="H11" s="16"/>
      <c r="I11" s="15">
        <v>17892900</v>
      </c>
      <c r="K11" s="5">
        <v>6.494459490637137E-4</v>
      </c>
      <c r="M11" s="15">
        <v>190000000</v>
      </c>
      <c r="N11" s="16"/>
      <c r="O11" s="15">
        <v>69301179</v>
      </c>
      <c r="P11" s="16"/>
      <c r="Q11" s="15">
        <v>2448016516</v>
      </c>
      <c r="R11" s="16"/>
      <c r="S11" s="15">
        <v>2707317695</v>
      </c>
      <c r="U11" s="5">
        <v>-2.0689178667760523E-2</v>
      </c>
    </row>
    <row r="12" spans="1:21" ht="18" x14ac:dyDescent="0.4">
      <c r="A12" s="12" t="s">
        <v>20</v>
      </c>
      <c r="C12" s="15">
        <v>0</v>
      </c>
      <c r="D12" s="16"/>
      <c r="E12" s="15">
        <v>-1073574000</v>
      </c>
      <c r="F12" s="16"/>
      <c r="G12" s="15">
        <v>0</v>
      </c>
      <c r="H12" s="16"/>
      <c r="I12" s="15">
        <v>-1073574000</v>
      </c>
      <c r="K12" s="5">
        <v>-3.8966756943822824E-2</v>
      </c>
      <c r="M12" s="15">
        <v>0</v>
      </c>
      <c r="N12" s="16"/>
      <c r="O12" s="15">
        <v>-1488881238</v>
      </c>
      <c r="P12" s="16"/>
      <c r="Q12" s="15">
        <v>0</v>
      </c>
      <c r="R12" s="16"/>
      <c r="S12" s="15">
        <v>-1488881238</v>
      </c>
      <c r="U12" s="5">
        <v>1.1377951691797471E-2</v>
      </c>
    </row>
    <row r="13" spans="1:21" ht="18" x14ac:dyDescent="0.4">
      <c r="A13" s="12" t="s">
        <v>21</v>
      </c>
      <c r="C13" s="15">
        <v>0</v>
      </c>
      <c r="D13" s="16"/>
      <c r="E13" s="15">
        <v>-473136</v>
      </c>
      <c r="F13" s="16"/>
      <c r="G13" s="15">
        <v>0</v>
      </c>
      <c r="H13" s="16"/>
      <c r="I13" s="15">
        <v>-473136</v>
      </c>
      <c r="K13" s="5">
        <v>-1.7173083097553178E-5</v>
      </c>
      <c r="M13" s="15">
        <v>0</v>
      </c>
      <c r="N13" s="16"/>
      <c r="O13" s="15">
        <v>5117357</v>
      </c>
      <c r="P13" s="16"/>
      <c r="Q13" s="15">
        <v>0</v>
      </c>
      <c r="R13" s="16"/>
      <c r="S13" s="15">
        <v>5117357</v>
      </c>
      <c r="U13" s="5">
        <v>-3.910657159861506E-5</v>
      </c>
    </row>
    <row r="14" spans="1:21" ht="18" x14ac:dyDescent="0.4">
      <c r="A14" s="12" t="s">
        <v>230</v>
      </c>
      <c r="C14" s="15">
        <v>0</v>
      </c>
      <c r="D14" s="16"/>
      <c r="E14" s="15">
        <v>4870042</v>
      </c>
      <c r="F14" s="16"/>
      <c r="G14" s="15">
        <v>0</v>
      </c>
      <c r="H14" s="16"/>
      <c r="I14" s="15">
        <v>4870042</v>
      </c>
      <c r="K14" s="5">
        <v>1.7676447354370427E-4</v>
      </c>
      <c r="M14" s="15">
        <v>0</v>
      </c>
      <c r="N14" s="16"/>
      <c r="O14" s="15">
        <v>-16309435168</v>
      </c>
      <c r="P14" s="16"/>
      <c r="Q14" s="15">
        <v>0</v>
      </c>
      <c r="R14" s="16"/>
      <c r="S14" s="15">
        <v>-16309435168</v>
      </c>
      <c r="U14" s="5">
        <v>0.12463584114423958</v>
      </c>
    </row>
    <row r="15" spans="1:21" ht="18" x14ac:dyDescent="0.4">
      <c r="A15" s="12" t="s">
        <v>24</v>
      </c>
      <c r="C15" s="15">
        <v>0</v>
      </c>
      <c r="D15" s="16"/>
      <c r="E15" s="15">
        <v>0</v>
      </c>
      <c r="F15" s="16"/>
      <c r="G15" s="15">
        <v>50355889</v>
      </c>
      <c r="H15" s="16"/>
      <c r="I15" s="15">
        <v>50355889</v>
      </c>
      <c r="K15" s="5">
        <v>1.8277321240577E-3</v>
      </c>
      <c r="M15" s="15">
        <v>0</v>
      </c>
      <c r="N15" s="16"/>
      <c r="O15" s="15">
        <v>0</v>
      </c>
      <c r="P15" s="16"/>
      <c r="Q15" s="15">
        <v>50355889</v>
      </c>
      <c r="R15" s="16"/>
      <c r="S15" s="15">
        <v>50355889</v>
      </c>
      <c r="U15" s="5">
        <v>-3.8481704102145156E-4</v>
      </c>
    </row>
    <row r="16" spans="1:21" ht="18" x14ac:dyDescent="0.4">
      <c r="A16" s="12" t="s">
        <v>25</v>
      </c>
      <c r="C16" s="15">
        <v>0</v>
      </c>
      <c r="D16" s="16"/>
      <c r="E16" s="15">
        <v>3490018493</v>
      </c>
      <c r="F16" s="16"/>
      <c r="G16" s="15">
        <v>-2156668404</v>
      </c>
      <c r="H16" s="16"/>
      <c r="I16" s="15">
        <v>1333350089</v>
      </c>
      <c r="K16" s="5">
        <v>4.8395666101347018E-2</v>
      </c>
      <c r="M16" s="15">
        <v>424000000</v>
      </c>
      <c r="N16" s="16"/>
      <c r="O16" s="15">
        <v>-646817696</v>
      </c>
      <c r="P16" s="16"/>
      <c r="Q16" s="15">
        <v>-714182812</v>
      </c>
      <c r="R16" s="16"/>
      <c r="S16" s="15">
        <v>-937000508</v>
      </c>
      <c r="U16" s="5">
        <v>7.1605083354631463E-3</v>
      </c>
    </row>
    <row r="17" spans="1:21" ht="18" x14ac:dyDescent="0.4">
      <c r="A17" s="12" t="s">
        <v>26</v>
      </c>
      <c r="C17" s="15">
        <v>0</v>
      </c>
      <c r="D17" s="16"/>
      <c r="E17" s="15">
        <v>9791392500</v>
      </c>
      <c r="F17" s="16"/>
      <c r="G17" s="15">
        <v>0</v>
      </c>
      <c r="H17" s="16"/>
      <c r="I17" s="15">
        <v>9791392500</v>
      </c>
      <c r="K17" s="5">
        <v>0.35539125545986555</v>
      </c>
      <c r="M17" s="15">
        <v>0</v>
      </c>
      <c r="N17" s="16"/>
      <c r="O17" s="15">
        <v>2356248145</v>
      </c>
      <c r="P17" s="16"/>
      <c r="Q17" s="15">
        <v>-3808408500</v>
      </c>
      <c r="R17" s="16"/>
      <c r="S17" s="15">
        <v>-1452160355</v>
      </c>
      <c r="U17" s="5">
        <v>1.1097332645636754E-2</v>
      </c>
    </row>
    <row r="18" spans="1:21" ht="36" x14ac:dyDescent="0.4">
      <c r="A18" s="12" t="s">
        <v>29</v>
      </c>
      <c r="C18" s="15">
        <v>0</v>
      </c>
      <c r="D18" s="16"/>
      <c r="E18" s="15">
        <v>-929569555</v>
      </c>
      <c r="F18" s="16"/>
      <c r="G18" s="15">
        <v>0</v>
      </c>
      <c r="H18" s="16"/>
      <c r="I18" s="15">
        <v>-929569555</v>
      </c>
      <c r="K18" s="5">
        <v>-3.3739929350061142E-2</v>
      </c>
      <c r="M18" s="15">
        <v>0</v>
      </c>
      <c r="N18" s="16"/>
      <c r="O18" s="15">
        <v>-2440835372</v>
      </c>
      <c r="P18" s="16"/>
      <c r="Q18" s="15">
        <v>-1378441224</v>
      </c>
      <c r="R18" s="16"/>
      <c r="S18" s="15">
        <v>-3819276596</v>
      </c>
      <c r="U18" s="5">
        <v>2.9186709791087236E-2</v>
      </c>
    </row>
    <row r="19" spans="1:21" ht="18" x14ac:dyDescent="0.4">
      <c r="A19" s="12" t="s">
        <v>30</v>
      </c>
      <c r="C19" s="15">
        <v>0</v>
      </c>
      <c r="D19" s="16"/>
      <c r="E19" s="15">
        <v>2942388000</v>
      </c>
      <c r="F19" s="16"/>
      <c r="G19" s="15">
        <v>0</v>
      </c>
      <c r="H19" s="16"/>
      <c r="I19" s="15">
        <v>2942388000</v>
      </c>
      <c r="K19" s="5">
        <v>0.10679777829047736</v>
      </c>
      <c r="M19" s="15">
        <v>0</v>
      </c>
      <c r="N19" s="16"/>
      <c r="O19" s="15">
        <v>-3026795851</v>
      </c>
      <c r="P19" s="16"/>
      <c r="Q19" s="15">
        <v>0</v>
      </c>
      <c r="R19" s="16"/>
      <c r="S19" s="15">
        <v>-3026795851</v>
      </c>
      <c r="U19" s="5">
        <v>2.3130613842560231E-2</v>
      </c>
    </row>
    <row r="20" spans="1:21" ht="18" x14ac:dyDescent="0.4">
      <c r="A20" s="12" t="s">
        <v>31</v>
      </c>
      <c r="C20" s="15">
        <v>0</v>
      </c>
      <c r="D20" s="16"/>
      <c r="E20" s="15">
        <v>71792478</v>
      </c>
      <c r="F20" s="16"/>
      <c r="G20" s="15">
        <v>0</v>
      </c>
      <c r="H20" s="16"/>
      <c r="I20" s="15">
        <v>71792478</v>
      </c>
      <c r="K20" s="5">
        <v>2.6058008489594077E-3</v>
      </c>
      <c r="M20" s="15">
        <v>210000000</v>
      </c>
      <c r="N20" s="16"/>
      <c r="O20" s="15">
        <v>-12116723848</v>
      </c>
      <c r="P20" s="16"/>
      <c r="Q20" s="15">
        <v>-20427643601</v>
      </c>
      <c r="R20" s="16"/>
      <c r="S20" s="15">
        <v>-32334367449</v>
      </c>
      <c r="U20" s="5">
        <v>0.24709752626995665</v>
      </c>
    </row>
    <row r="21" spans="1:21" ht="18" x14ac:dyDescent="0.4">
      <c r="A21" s="12" t="s">
        <v>32</v>
      </c>
      <c r="C21" s="15">
        <v>0</v>
      </c>
      <c r="D21" s="16"/>
      <c r="E21" s="15">
        <v>78938286</v>
      </c>
      <c r="F21" s="16"/>
      <c r="G21" s="15">
        <v>0</v>
      </c>
      <c r="H21" s="16"/>
      <c r="I21" s="15">
        <v>78938286</v>
      </c>
      <c r="K21" s="5">
        <v>2.8651671930616535E-3</v>
      </c>
      <c r="M21" s="15">
        <v>0</v>
      </c>
      <c r="N21" s="16"/>
      <c r="O21" s="15">
        <v>-664741657</v>
      </c>
      <c r="P21" s="16"/>
      <c r="Q21" s="15">
        <v>-1089361147</v>
      </c>
      <c r="R21" s="16"/>
      <c r="S21" s="15">
        <v>-1754102804</v>
      </c>
      <c r="U21" s="5">
        <v>1.3404760874794829E-2</v>
      </c>
    </row>
    <row r="22" spans="1:21" ht="18" x14ac:dyDescent="0.4">
      <c r="A22" s="12" t="s">
        <v>231</v>
      </c>
      <c r="C22" s="15">
        <v>0</v>
      </c>
      <c r="D22" s="16"/>
      <c r="E22" s="15">
        <v>6454297500</v>
      </c>
      <c r="F22" s="16"/>
      <c r="G22" s="15">
        <v>-5540129400</v>
      </c>
      <c r="H22" s="16"/>
      <c r="I22" s="15">
        <v>914168100</v>
      </c>
      <c r="K22" s="5">
        <v>3.318091361983088E-2</v>
      </c>
      <c r="M22" s="15">
        <v>1125000000</v>
      </c>
      <c r="N22" s="16"/>
      <c r="O22" s="15">
        <v>-8685870600</v>
      </c>
      <c r="P22" s="16"/>
      <c r="Q22" s="15">
        <v>-5540129400</v>
      </c>
      <c r="R22" s="16"/>
      <c r="S22" s="15">
        <v>-13101000000</v>
      </c>
      <c r="U22" s="5">
        <v>0.10011714924588139</v>
      </c>
    </row>
    <row r="23" spans="1:21" ht="18" x14ac:dyDescent="0.4">
      <c r="A23" s="12" t="s">
        <v>34</v>
      </c>
      <c r="C23" s="15">
        <v>0</v>
      </c>
      <c r="D23" s="16"/>
      <c r="E23" s="15">
        <v>-426447450</v>
      </c>
      <c r="F23" s="16"/>
      <c r="G23" s="15">
        <v>0</v>
      </c>
      <c r="H23" s="16"/>
      <c r="I23" s="15">
        <v>-426447450</v>
      </c>
      <c r="K23" s="5">
        <v>-1.547846178601851E-2</v>
      </c>
      <c r="M23" s="15">
        <v>65000000</v>
      </c>
      <c r="N23" s="16"/>
      <c r="O23" s="15">
        <v>-12056892559</v>
      </c>
      <c r="P23" s="16"/>
      <c r="Q23" s="15">
        <v>0</v>
      </c>
      <c r="R23" s="16"/>
      <c r="S23" s="15">
        <v>-11991892559</v>
      </c>
      <c r="U23" s="5">
        <v>9.16414088290953E-2</v>
      </c>
    </row>
    <row r="24" spans="1:21" ht="18" x14ac:dyDescent="0.4">
      <c r="A24" s="12" t="s">
        <v>35</v>
      </c>
      <c r="C24" s="15">
        <v>0</v>
      </c>
      <c r="D24" s="16"/>
      <c r="E24" s="15">
        <v>3992440774</v>
      </c>
      <c r="F24" s="16"/>
      <c r="G24" s="15">
        <v>-2215889772</v>
      </c>
      <c r="H24" s="16"/>
      <c r="I24" s="15">
        <v>1776551002</v>
      </c>
      <c r="K24" s="5">
        <v>6.4482216496709946E-2</v>
      </c>
      <c r="M24" s="15">
        <v>0</v>
      </c>
      <c r="N24" s="16"/>
      <c r="O24" s="15">
        <v>0</v>
      </c>
      <c r="P24" s="16"/>
      <c r="Q24" s="15">
        <v>-2215889772</v>
      </c>
      <c r="R24" s="16"/>
      <c r="S24" s="15">
        <v>-2215889772</v>
      </c>
      <c r="U24" s="5">
        <v>1.693371246589925E-2</v>
      </c>
    </row>
    <row r="25" spans="1:21" ht="18" x14ac:dyDescent="0.4">
      <c r="A25" s="12" t="s">
        <v>37</v>
      </c>
      <c r="C25" s="15">
        <v>0</v>
      </c>
      <c r="D25" s="16"/>
      <c r="E25" s="15">
        <v>2268819720</v>
      </c>
      <c r="F25" s="16"/>
      <c r="G25" s="15">
        <v>0</v>
      </c>
      <c r="H25" s="16"/>
      <c r="I25" s="15">
        <v>2268819720</v>
      </c>
      <c r="K25" s="5">
        <v>8.2349746341278895E-2</v>
      </c>
      <c r="M25" s="15">
        <v>0</v>
      </c>
      <c r="N25" s="16"/>
      <c r="O25" s="15">
        <v>-1859509458</v>
      </c>
      <c r="P25" s="16"/>
      <c r="Q25" s="15">
        <v>0</v>
      </c>
      <c r="R25" s="16"/>
      <c r="S25" s="15">
        <v>-1859509458</v>
      </c>
      <c r="U25" s="5">
        <v>1.4210272950974278E-2</v>
      </c>
    </row>
    <row r="26" spans="1:21" ht="18" x14ac:dyDescent="0.4">
      <c r="A26" s="12" t="s">
        <v>38</v>
      </c>
      <c r="C26" s="15">
        <v>0</v>
      </c>
      <c r="D26" s="16"/>
      <c r="E26" s="15">
        <v>7049312282</v>
      </c>
      <c r="F26" s="16"/>
      <c r="G26" s="15">
        <v>-1114721223</v>
      </c>
      <c r="H26" s="16"/>
      <c r="I26" s="15">
        <v>5934591059</v>
      </c>
      <c r="K26" s="5">
        <v>0.2154036585806261</v>
      </c>
      <c r="M26" s="15">
        <v>0</v>
      </c>
      <c r="N26" s="16"/>
      <c r="O26" s="15">
        <v>-1905654214</v>
      </c>
      <c r="P26" s="16"/>
      <c r="Q26" s="15">
        <v>-1114721223</v>
      </c>
      <c r="R26" s="16"/>
      <c r="S26" s="15">
        <v>-3020375437</v>
      </c>
      <c r="U26" s="5">
        <v>2.3081549378270609E-2</v>
      </c>
    </row>
    <row r="27" spans="1:21" ht="18" x14ac:dyDescent="0.4">
      <c r="A27" s="12" t="s">
        <v>232</v>
      </c>
      <c r="C27" s="15">
        <v>0</v>
      </c>
      <c r="D27" s="31"/>
      <c r="E27" s="15">
        <v>0</v>
      </c>
      <c r="F27" s="31"/>
      <c r="G27" s="15">
        <v>0</v>
      </c>
      <c r="H27" s="31"/>
      <c r="I27" s="15">
        <v>0</v>
      </c>
      <c r="J27" s="52"/>
      <c r="K27" s="52">
        <v>0</v>
      </c>
      <c r="L27" s="6"/>
      <c r="M27" s="15">
        <v>0</v>
      </c>
      <c r="N27" s="16"/>
      <c r="O27" s="15">
        <v>0</v>
      </c>
      <c r="P27" s="16"/>
      <c r="Q27" s="15">
        <v>-1493070</v>
      </c>
      <c r="R27" s="16"/>
      <c r="S27" s="15">
        <v>-1493070</v>
      </c>
      <c r="U27" s="5">
        <v>1.1409961989508293E-5</v>
      </c>
    </row>
    <row r="28" spans="1:21" ht="18" x14ac:dyDescent="0.4">
      <c r="A28" s="12" t="s">
        <v>168</v>
      </c>
      <c r="C28" s="15">
        <v>0</v>
      </c>
      <c r="D28" s="31"/>
      <c r="E28" s="15">
        <v>0</v>
      </c>
      <c r="F28" s="31"/>
      <c r="G28" s="15">
        <v>0</v>
      </c>
      <c r="H28" s="31"/>
      <c r="I28" s="15">
        <v>0</v>
      </c>
      <c r="J28" s="52"/>
      <c r="K28" s="52">
        <v>0</v>
      </c>
      <c r="L28" s="6"/>
      <c r="M28" s="15">
        <v>156399600</v>
      </c>
      <c r="N28" s="16"/>
      <c r="O28" s="15">
        <v>0</v>
      </c>
      <c r="P28" s="16"/>
      <c r="Q28" s="15">
        <v>-2093253126</v>
      </c>
      <c r="R28" s="16"/>
      <c r="S28" s="15">
        <v>-1936853526</v>
      </c>
      <c r="U28" s="5">
        <v>1.4801332228833952E-2</v>
      </c>
    </row>
    <row r="29" spans="1:21" ht="18" x14ac:dyDescent="0.4">
      <c r="A29" s="12" t="s">
        <v>233</v>
      </c>
      <c r="C29" s="15">
        <v>0</v>
      </c>
      <c r="D29" s="31"/>
      <c r="E29" s="15">
        <v>0</v>
      </c>
      <c r="F29" s="31"/>
      <c r="G29" s="15">
        <v>0</v>
      </c>
      <c r="H29" s="31"/>
      <c r="I29" s="15">
        <v>0</v>
      </c>
      <c r="J29" s="52"/>
      <c r="K29" s="52">
        <v>0</v>
      </c>
      <c r="L29" s="6"/>
      <c r="M29" s="15">
        <v>100000000</v>
      </c>
      <c r="N29" s="16"/>
      <c r="O29" s="15">
        <v>0</v>
      </c>
      <c r="P29" s="16"/>
      <c r="Q29" s="15">
        <v>-2060911314</v>
      </c>
      <c r="R29" s="16"/>
      <c r="S29" s="15">
        <v>-1960911314</v>
      </c>
      <c r="U29" s="5">
        <v>1.4985180572603266E-2</v>
      </c>
    </row>
    <row r="30" spans="1:21" ht="18" x14ac:dyDescent="0.4">
      <c r="A30" s="12" t="s">
        <v>172</v>
      </c>
      <c r="C30" s="15">
        <v>0</v>
      </c>
      <c r="D30" s="31"/>
      <c r="E30" s="15">
        <v>0</v>
      </c>
      <c r="F30" s="31"/>
      <c r="G30" s="15">
        <v>0</v>
      </c>
      <c r="H30" s="31"/>
      <c r="I30" s="15">
        <v>0</v>
      </c>
      <c r="J30" s="52"/>
      <c r="K30" s="52">
        <v>0</v>
      </c>
      <c r="L30" s="6"/>
      <c r="M30" s="15">
        <v>5540000</v>
      </c>
      <c r="N30" s="16"/>
      <c r="O30" s="15">
        <v>0</v>
      </c>
      <c r="P30" s="16"/>
      <c r="Q30" s="15">
        <v>63983902</v>
      </c>
      <c r="R30" s="16"/>
      <c r="S30" s="15">
        <v>69523902</v>
      </c>
      <c r="U30" s="5">
        <v>-5.3129798280207856E-4</v>
      </c>
    </row>
    <row r="31" spans="1:21" ht="18" x14ac:dyDescent="0.4">
      <c r="A31" s="12" t="s">
        <v>23</v>
      </c>
      <c r="C31" s="15">
        <v>0</v>
      </c>
      <c r="D31" s="31"/>
      <c r="E31" s="15">
        <v>0</v>
      </c>
      <c r="F31" s="31"/>
      <c r="G31" s="15">
        <v>0</v>
      </c>
      <c r="H31" s="31"/>
      <c r="I31" s="15">
        <v>0</v>
      </c>
      <c r="J31" s="52"/>
      <c r="K31" s="52">
        <v>0</v>
      </c>
      <c r="L31" s="6"/>
      <c r="M31" s="15">
        <v>0</v>
      </c>
      <c r="N31" s="16"/>
      <c r="O31" s="15">
        <v>0</v>
      </c>
      <c r="P31" s="16"/>
      <c r="Q31" s="15">
        <v>1180200877</v>
      </c>
      <c r="R31" s="16"/>
      <c r="S31" s="15">
        <v>1180200877</v>
      </c>
      <c r="U31" s="5">
        <v>-9.019032695422419E-3</v>
      </c>
    </row>
    <row r="32" spans="1:21" ht="18" x14ac:dyDescent="0.4">
      <c r="A32" s="12" t="s">
        <v>27</v>
      </c>
      <c r="C32" s="15">
        <v>0</v>
      </c>
      <c r="D32" s="31"/>
      <c r="E32" s="15">
        <v>0</v>
      </c>
      <c r="F32" s="31"/>
      <c r="G32" s="15">
        <v>0</v>
      </c>
      <c r="H32" s="31"/>
      <c r="I32" s="15">
        <v>0</v>
      </c>
      <c r="J32" s="52"/>
      <c r="K32" s="52">
        <v>0</v>
      </c>
      <c r="L32" s="6"/>
      <c r="M32" s="15">
        <v>0</v>
      </c>
      <c r="N32" s="16"/>
      <c r="O32" s="15">
        <v>0</v>
      </c>
      <c r="P32" s="16"/>
      <c r="Q32" s="15">
        <v>-11812146506</v>
      </c>
      <c r="R32" s="16"/>
      <c r="S32" s="15">
        <v>-11812146506</v>
      </c>
      <c r="U32" s="5">
        <v>9.0267798996673421E-2</v>
      </c>
    </row>
    <row r="33" spans="1:21" ht="18" x14ac:dyDescent="0.4">
      <c r="A33" s="12" t="s">
        <v>28</v>
      </c>
      <c r="C33" s="15">
        <v>0</v>
      </c>
      <c r="D33" s="31"/>
      <c r="E33" s="15">
        <v>0</v>
      </c>
      <c r="F33" s="31"/>
      <c r="G33" s="15">
        <v>0</v>
      </c>
      <c r="H33" s="31"/>
      <c r="I33" s="15">
        <v>0</v>
      </c>
      <c r="J33" s="52"/>
      <c r="K33" s="52">
        <v>0</v>
      </c>
      <c r="L33" s="6"/>
      <c r="M33" s="15">
        <v>1250000000</v>
      </c>
      <c r="N33" s="16"/>
      <c r="O33" s="15">
        <v>0</v>
      </c>
      <c r="P33" s="16"/>
      <c r="Q33" s="15">
        <v>-10682724660</v>
      </c>
      <c r="R33" s="16"/>
      <c r="S33" s="15">
        <v>-9432724660</v>
      </c>
      <c r="U33" s="5">
        <v>7.2084383068508187E-2</v>
      </c>
    </row>
    <row r="34" spans="1:21" ht="18" x14ac:dyDescent="0.4">
      <c r="A34" s="12" t="s">
        <v>216</v>
      </c>
      <c r="C34" s="15">
        <v>0</v>
      </c>
      <c r="D34" s="31"/>
      <c r="E34" s="15">
        <v>0</v>
      </c>
      <c r="F34" s="31"/>
      <c r="G34" s="15">
        <v>0</v>
      </c>
      <c r="H34" s="31"/>
      <c r="I34" s="15">
        <v>0</v>
      </c>
      <c r="J34" s="52"/>
      <c r="K34" s="52">
        <v>0</v>
      </c>
      <c r="L34" s="6"/>
      <c r="M34" s="15">
        <v>0</v>
      </c>
      <c r="N34" s="16"/>
      <c r="O34" s="15">
        <v>0</v>
      </c>
      <c r="P34" s="16"/>
      <c r="Q34" s="15">
        <v>61677913</v>
      </c>
      <c r="R34" s="16"/>
      <c r="S34" s="15">
        <v>61677913</v>
      </c>
      <c r="U34" s="5">
        <v>-4.7133934974394993E-4</v>
      </c>
    </row>
    <row r="35" spans="1:21" ht="18" x14ac:dyDescent="0.4">
      <c r="A35" s="12" t="s">
        <v>234</v>
      </c>
      <c r="C35" s="15">
        <v>0</v>
      </c>
      <c r="D35" s="31"/>
      <c r="E35" s="15">
        <v>0</v>
      </c>
      <c r="F35" s="31"/>
      <c r="G35" s="15">
        <v>0</v>
      </c>
      <c r="H35" s="31"/>
      <c r="I35" s="15">
        <v>0</v>
      </c>
      <c r="J35" s="52"/>
      <c r="K35" s="52">
        <v>0</v>
      </c>
      <c r="L35" s="6"/>
      <c r="M35" s="15">
        <v>0</v>
      </c>
      <c r="N35" s="16"/>
      <c r="O35" s="15">
        <v>0</v>
      </c>
      <c r="P35" s="16"/>
      <c r="Q35" s="15">
        <v>-1628756154</v>
      </c>
      <c r="R35" s="16"/>
      <c r="S35" s="15">
        <v>-1628756154</v>
      </c>
      <c r="U35" s="5">
        <v>1.2446868403569634E-2</v>
      </c>
    </row>
    <row r="36" spans="1:21" ht="18" x14ac:dyDescent="0.4">
      <c r="A36" s="12" t="s">
        <v>218</v>
      </c>
      <c r="C36" s="15">
        <v>0</v>
      </c>
      <c r="D36" s="31"/>
      <c r="E36" s="15">
        <v>0</v>
      </c>
      <c r="F36" s="31"/>
      <c r="G36" s="15">
        <v>0</v>
      </c>
      <c r="H36" s="31"/>
      <c r="I36" s="15">
        <v>0</v>
      </c>
      <c r="J36" s="52"/>
      <c r="K36" s="52">
        <v>0</v>
      </c>
      <c r="L36" s="6"/>
      <c r="M36" s="15">
        <v>0</v>
      </c>
      <c r="N36" s="16"/>
      <c r="O36" s="15">
        <v>0</v>
      </c>
      <c r="P36" s="16"/>
      <c r="Q36" s="15">
        <v>-1470823123</v>
      </c>
      <c r="R36" s="16"/>
      <c r="S36" s="15">
        <v>-1470823123</v>
      </c>
      <c r="U36" s="5">
        <v>1.1239952531843704E-2</v>
      </c>
    </row>
    <row r="37" spans="1:21" ht="18" x14ac:dyDescent="0.4">
      <c r="A37" s="7" t="s">
        <v>39</v>
      </c>
      <c r="C37" s="17">
        <f>SUM(C9:$C$36)</f>
        <v>0</v>
      </c>
      <c r="D37" s="16"/>
      <c r="E37" s="17">
        <f>SUM(E9:$E$36)</f>
        <v>57753901814</v>
      </c>
      <c r="F37" s="16"/>
      <c r="G37" s="17">
        <f>SUM(G9:$G$36)</f>
        <v>-34326076742</v>
      </c>
      <c r="H37" s="16"/>
      <c r="I37" s="17">
        <f>SUM(I9:$I$36)</f>
        <v>23427825072</v>
      </c>
      <c r="K37" s="8">
        <f>SUM(K9:$K$36)</f>
        <v>0.85034321369837795</v>
      </c>
      <c r="M37" s="17">
        <f>SUM(M9:$M$36)</f>
        <v>4122299600</v>
      </c>
      <c r="N37" s="16"/>
      <c r="O37" s="17">
        <f>SUM(O9:$O$36)</f>
        <v>-83716825969</v>
      </c>
      <c r="P37" s="16"/>
      <c r="Q37" s="17">
        <f>SUM(Q9:$Q$36)</f>
        <v>-85589319389</v>
      </c>
      <c r="R37" s="16"/>
      <c r="S37" s="17">
        <f>SUM(S9:$S$36)</f>
        <v>-165183845758</v>
      </c>
      <c r="U37" s="8">
        <f>SUM(U9:$U$36)</f>
        <v>1.262326214698293</v>
      </c>
    </row>
    <row r="38" spans="1:21" ht="18" x14ac:dyDescent="0.4">
      <c r="C38" s="9"/>
      <c r="E38" s="9"/>
      <c r="G38" s="9"/>
      <c r="I38" s="9"/>
      <c r="K38" s="9"/>
      <c r="M38" s="9"/>
      <c r="O38" s="9"/>
      <c r="Q38" s="9"/>
      <c r="S38" s="9"/>
      <c r="U38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rightToLeft="1" topLeftCell="A19" zoomScale="80" zoomScaleNormal="80" workbookViewId="0">
      <selection activeCell="C26" sqref="C26:I35"/>
    </sheetView>
  </sheetViews>
  <sheetFormatPr defaultRowHeight="17.25" x14ac:dyDescent="0.4"/>
  <cols>
    <col min="1" max="1" width="21.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8.75" x14ac:dyDescent="0.4">
      <c r="A5" s="42" t="s">
        <v>235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18.75" x14ac:dyDescent="0.4">
      <c r="C7" s="36" t="s">
        <v>159</v>
      </c>
      <c r="D7" s="37"/>
      <c r="E7" s="37"/>
      <c r="F7" s="37"/>
      <c r="G7" s="37"/>
      <c r="H7" s="37"/>
      <c r="I7" s="37"/>
      <c r="J7" s="37"/>
      <c r="K7" s="37"/>
      <c r="M7" s="36" t="s">
        <v>7</v>
      </c>
      <c r="N7" s="37"/>
      <c r="O7" s="37"/>
      <c r="P7" s="37"/>
      <c r="Q7" s="37"/>
    </row>
    <row r="8" spans="1:17" ht="18.75" x14ac:dyDescent="0.4">
      <c r="C8" s="11" t="s">
        <v>236</v>
      </c>
      <c r="E8" s="11" t="s">
        <v>224</v>
      </c>
      <c r="G8" s="11" t="s">
        <v>225</v>
      </c>
      <c r="I8" s="11" t="s">
        <v>39</v>
      </c>
      <c r="K8" s="11" t="s">
        <v>236</v>
      </c>
      <c r="M8" s="11" t="s">
        <v>224</v>
      </c>
      <c r="O8" s="11" t="s">
        <v>225</v>
      </c>
      <c r="Q8" s="11" t="s">
        <v>39</v>
      </c>
    </row>
    <row r="9" spans="1:17" ht="18" x14ac:dyDescent="0.4">
      <c r="A9" s="12" t="s">
        <v>55</v>
      </c>
      <c r="C9" s="4">
        <v>3631620</v>
      </c>
      <c r="E9" s="15">
        <v>-256586497</v>
      </c>
      <c r="F9" s="16"/>
      <c r="G9" s="15">
        <v>254092995</v>
      </c>
      <c r="H9" s="16"/>
      <c r="I9" s="15">
        <v>1138118</v>
      </c>
      <c r="J9" s="16"/>
      <c r="K9" s="15">
        <v>33385627</v>
      </c>
      <c r="L9" s="16"/>
      <c r="M9" s="15">
        <v>-256586497</v>
      </c>
      <c r="N9" s="16"/>
      <c r="O9" s="15">
        <v>254092995</v>
      </c>
      <c r="P9" s="16"/>
      <c r="Q9" s="15">
        <v>30892125</v>
      </c>
    </row>
    <row r="10" spans="1:17" ht="18" x14ac:dyDescent="0.4">
      <c r="A10" s="12" t="s">
        <v>61</v>
      </c>
      <c r="C10" s="4">
        <v>0</v>
      </c>
      <c r="E10" s="15">
        <v>426725502</v>
      </c>
      <c r="F10" s="16"/>
      <c r="G10" s="15">
        <v>0</v>
      </c>
      <c r="H10" s="16"/>
      <c r="I10" s="15">
        <v>426725502</v>
      </c>
      <c r="J10" s="16"/>
      <c r="K10" s="15">
        <v>0</v>
      </c>
      <c r="L10" s="16"/>
      <c r="M10" s="15">
        <v>2941224968</v>
      </c>
      <c r="N10" s="16"/>
      <c r="O10" s="15">
        <v>0</v>
      </c>
      <c r="P10" s="16"/>
      <c r="Q10" s="15">
        <v>2941224968</v>
      </c>
    </row>
    <row r="11" spans="1:17" ht="18" x14ac:dyDescent="0.4">
      <c r="A11" s="12" t="s">
        <v>66</v>
      </c>
      <c r="C11" s="4">
        <v>0</v>
      </c>
      <c r="E11" s="15">
        <v>56211079</v>
      </c>
      <c r="F11" s="16"/>
      <c r="G11" s="15">
        <v>0</v>
      </c>
      <c r="H11" s="16"/>
      <c r="I11" s="15">
        <v>56211079</v>
      </c>
      <c r="J11" s="16"/>
      <c r="K11" s="15">
        <v>0</v>
      </c>
      <c r="L11" s="16"/>
      <c r="M11" s="15">
        <v>136414052</v>
      </c>
      <c r="N11" s="16"/>
      <c r="O11" s="15">
        <v>0</v>
      </c>
      <c r="P11" s="16"/>
      <c r="Q11" s="15">
        <v>136414052</v>
      </c>
    </row>
    <row r="12" spans="1:17" ht="18" x14ac:dyDescent="0.4">
      <c r="A12" s="12" t="s">
        <v>68</v>
      </c>
      <c r="C12" s="4">
        <v>0</v>
      </c>
      <c r="E12" s="15">
        <v>213519141</v>
      </c>
      <c r="F12" s="16"/>
      <c r="G12" s="15">
        <v>0</v>
      </c>
      <c r="H12" s="16"/>
      <c r="I12" s="15">
        <v>213519141</v>
      </c>
      <c r="J12" s="16"/>
      <c r="K12" s="15">
        <v>0</v>
      </c>
      <c r="L12" s="16"/>
      <c r="M12" s="15">
        <v>935475887</v>
      </c>
      <c r="N12" s="16"/>
      <c r="O12" s="15">
        <v>0</v>
      </c>
      <c r="P12" s="16"/>
      <c r="Q12" s="15">
        <v>935475887</v>
      </c>
    </row>
    <row r="13" spans="1:17" ht="18" x14ac:dyDescent="0.4">
      <c r="A13" s="12" t="s">
        <v>71</v>
      </c>
      <c r="C13" s="4">
        <v>0</v>
      </c>
      <c r="E13" s="15">
        <v>823547769</v>
      </c>
      <c r="F13" s="16"/>
      <c r="G13" s="15">
        <v>0</v>
      </c>
      <c r="H13" s="16"/>
      <c r="I13" s="15">
        <v>823547769</v>
      </c>
      <c r="J13" s="16"/>
      <c r="K13" s="15">
        <v>0</v>
      </c>
      <c r="L13" s="16"/>
      <c r="M13" s="15">
        <v>826029516</v>
      </c>
      <c r="N13" s="16"/>
      <c r="O13" s="15">
        <v>0</v>
      </c>
      <c r="P13" s="16"/>
      <c r="Q13" s="15">
        <v>826029516</v>
      </c>
    </row>
    <row r="14" spans="1:17" ht="18" x14ac:dyDescent="0.4">
      <c r="A14" s="12" t="s">
        <v>74</v>
      </c>
      <c r="C14" s="4">
        <v>0</v>
      </c>
      <c r="E14" s="15">
        <v>702538606</v>
      </c>
      <c r="F14" s="16"/>
      <c r="G14" s="15">
        <v>0</v>
      </c>
      <c r="H14" s="16"/>
      <c r="I14" s="15">
        <v>702538606</v>
      </c>
      <c r="J14" s="16"/>
      <c r="K14" s="15">
        <v>0</v>
      </c>
      <c r="L14" s="16"/>
      <c r="M14" s="15">
        <v>719425983</v>
      </c>
      <c r="N14" s="16"/>
      <c r="O14" s="15">
        <v>0</v>
      </c>
      <c r="P14" s="16"/>
      <c r="Q14" s="15">
        <v>719425983</v>
      </c>
    </row>
    <row r="15" spans="1:17" ht="18" x14ac:dyDescent="0.4">
      <c r="A15" s="12" t="s">
        <v>77</v>
      </c>
      <c r="C15" s="4">
        <v>0</v>
      </c>
      <c r="E15" s="15">
        <v>675722267</v>
      </c>
      <c r="F15" s="16"/>
      <c r="G15" s="15">
        <v>0</v>
      </c>
      <c r="H15" s="16"/>
      <c r="I15" s="15">
        <v>675722267</v>
      </c>
      <c r="J15" s="16"/>
      <c r="K15" s="15">
        <v>0</v>
      </c>
      <c r="L15" s="16"/>
      <c r="M15" s="15">
        <v>981714412</v>
      </c>
      <c r="N15" s="16"/>
      <c r="O15" s="15">
        <v>0</v>
      </c>
      <c r="P15" s="16"/>
      <c r="Q15" s="15">
        <v>981714412</v>
      </c>
    </row>
    <row r="16" spans="1:17" ht="18" x14ac:dyDescent="0.4">
      <c r="A16" s="12" t="s">
        <v>80</v>
      </c>
      <c r="C16" s="4">
        <v>0</v>
      </c>
      <c r="E16" s="15">
        <v>280709112</v>
      </c>
      <c r="F16" s="16"/>
      <c r="G16" s="15">
        <v>0</v>
      </c>
      <c r="H16" s="16"/>
      <c r="I16" s="15">
        <v>280709112</v>
      </c>
      <c r="J16" s="16"/>
      <c r="K16" s="15">
        <v>0</v>
      </c>
      <c r="L16" s="16"/>
      <c r="M16" s="15">
        <v>745864787</v>
      </c>
      <c r="N16" s="16"/>
      <c r="O16" s="15">
        <v>0</v>
      </c>
      <c r="P16" s="16"/>
      <c r="Q16" s="15">
        <v>745864787</v>
      </c>
    </row>
    <row r="17" spans="1:17" ht="18" x14ac:dyDescent="0.4">
      <c r="A17" s="12" t="s">
        <v>83</v>
      </c>
      <c r="C17" s="4">
        <v>0</v>
      </c>
      <c r="E17" s="15">
        <v>893572985</v>
      </c>
      <c r="F17" s="16"/>
      <c r="G17" s="15">
        <v>0</v>
      </c>
      <c r="H17" s="16"/>
      <c r="I17" s="15">
        <v>893572985</v>
      </c>
      <c r="J17" s="16"/>
      <c r="K17" s="15">
        <v>0</v>
      </c>
      <c r="L17" s="16"/>
      <c r="M17" s="15">
        <v>2551929966</v>
      </c>
      <c r="N17" s="16"/>
      <c r="O17" s="15">
        <v>1209939381</v>
      </c>
      <c r="P17" s="16"/>
      <c r="Q17" s="15">
        <v>3761869347</v>
      </c>
    </row>
    <row r="18" spans="1:17" ht="18" x14ac:dyDescent="0.4">
      <c r="A18" s="12" t="s">
        <v>86</v>
      </c>
      <c r="C18" s="4">
        <v>0</v>
      </c>
      <c r="E18" s="15">
        <v>259998358</v>
      </c>
      <c r="F18" s="16"/>
      <c r="G18" s="15">
        <v>0</v>
      </c>
      <c r="H18" s="16"/>
      <c r="I18" s="15">
        <v>259998358</v>
      </c>
      <c r="J18" s="16"/>
      <c r="K18" s="15">
        <v>0</v>
      </c>
      <c r="L18" s="16"/>
      <c r="M18" s="15">
        <v>946554710</v>
      </c>
      <c r="N18" s="16"/>
      <c r="O18" s="15">
        <v>0</v>
      </c>
      <c r="P18" s="16"/>
      <c r="Q18" s="15">
        <v>946554710</v>
      </c>
    </row>
    <row r="19" spans="1:17" ht="18" x14ac:dyDescent="0.4">
      <c r="A19" s="12" t="s">
        <v>88</v>
      </c>
      <c r="C19" s="4">
        <v>0</v>
      </c>
      <c r="E19" s="15">
        <v>238083977</v>
      </c>
      <c r="F19" s="16"/>
      <c r="G19" s="15">
        <v>0</v>
      </c>
      <c r="H19" s="16"/>
      <c r="I19" s="15">
        <v>238083977</v>
      </c>
      <c r="J19" s="16"/>
      <c r="K19" s="15">
        <v>0</v>
      </c>
      <c r="L19" s="16"/>
      <c r="M19" s="15">
        <v>238083977</v>
      </c>
      <c r="N19" s="16"/>
      <c r="O19" s="15">
        <v>0</v>
      </c>
      <c r="P19" s="16"/>
      <c r="Q19" s="15">
        <v>238083977</v>
      </c>
    </row>
    <row r="20" spans="1:17" ht="18" x14ac:dyDescent="0.4">
      <c r="A20" s="12" t="s">
        <v>91</v>
      </c>
      <c r="C20" s="4">
        <v>0</v>
      </c>
      <c r="E20" s="15">
        <v>370063734</v>
      </c>
      <c r="F20" s="16"/>
      <c r="G20" s="15">
        <v>0</v>
      </c>
      <c r="H20" s="16"/>
      <c r="I20" s="15">
        <v>370063734</v>
      </c>
      <c r="J20" s="16"/>
      <c r="K20" s="15">
        <v>0</v>
      </c>
      <c r="L20" s="16"/>
      <c r="M20" s="15">
        <v>3288461619</v>
      </c>
      <c r="N20" s="16"/>
      <c r="O20" s="15">
        <v>0</v>
      </c>
      <c r="P20" s="16"/>
      <c r="Q20" s="15">
        <v>3288461619</v>
      </c>
    </row>
    <row r="21" spans="1:17" ht="18" x14ac:dyDescent="0.4">
      <c r="A21" s="12" t="s">
        <v>93</v>
      </c>
      <c r="C21" s="4">
        <v>0</v>
      </c>
      <c r="E21" s="15">
        <v>110382380</v>
      </c>
      <c r="F21" s="16"/>
      <c r="G21" s="15">
        <v>0</v>
      </c>
      <c r="H21" s="16"/>
      <c r="I21" s="15">
        <v>110382380</v>
      </c>
      <c r="J21" s="16"/>
      <c r="K21" s="15">
        <v>0</v>
      </c>
      <c r="L21" s="16"/>
      <c r="M21" s="15">
        <v>797869006</v>
      </c>
      <c r="N21" s="16"/>
      <c r="O21" s="15">
        <v>52836619</v>
      </c>
      <c r="P21" s="16"/>
      <c r="Q21" s="15">
        <v>850705625</v>
      </c>
    </row>
    <row r="22" spans="1:17" ht="18" x14ac:dyDescent="0.4">
      <c r="A22" s="12" t="s">
        <v>95</v>
      </c>
      <c r="C22" s="4">
        <v>0</v>
      </c>
      <c r="E22" s="15">
        <v>313221551</v>
      </c>
      <c r="F22" s="16"/>
      <c r="G22" s="15">
        <v>0</v>
      </c>
      <c r="H22" s="16"/>
      <c r="I22" s="15">
        <v>313221551</v>
      </c>
      <c r="J22" s="16"/>
      <c r="K22" s="15">
        <v>0</v>
      </c>
      <c r="L22" s="16"/>
      <c r="M22" s="15">
        <v>2553469324</v>
      </c>
      <c r="N22" s="16"/>
      <c r="O22" s="15">
        <v>0</v>
      </c>
      <c r="P22" s="16"/>
      <c r="Q22" s="15">
        <v>2553469324</v>
      </c>
    </row>
    <row r="23" spans="1:17" ht="18" x14ac:dyDescent="0.4">
      <c r="A23" s="12" t="s">
        <v>97</v>
      </c>
      <c r="C23" s="4">
        <v>0</v>
      </c>
      <c r="E23" s="15">
        <v>30497637</v>
      </c>
      <c r="F23" s="16"/>
      <c r="G23" s="15">
        <v>0</v>
      </c>
      <c r="H23" s="16"/>
      <c r="I23" s="15">
        <v>30497637</v>
      </c>
      <c r="J23" s="16"/>
      <c r="K23" s="15">
        <v>0</v>
      </c>
      <c r="L23" s="16"/>
      <c r="M23" s="15">
        <v>677366501</v>
      </c>
      <c r="N23" s="16"/>
      <c r="O23" s="15">
        <v>307703779</v>
      </c>
      <c r="P23" s="16"/>
      <c r="Q23" s="15">
        <v>985070280</v>
      </c>
    </row>
    <row r="24" spans="1:17" ht="36" x14ac:dyDescent="0.4">
      <c r="A24" s="12" t="s">
        <v>99</v>
      </c>
      <c r="C24" s="4">
        <v>31005600</v>
      </c>
      <c r="E24" s="15">
        <v>-4748740</v>
      </c>
      <c r="F24" s="16"/>
      <c r="G24" s="15">
        <v>0</v>
      </c>
      <c r="H24" s="16"/>
      <c r="I24" s="15">
        <v>26256860</v>
      </c>
      <c r="J24" s="16"/>
      <c r="K24" s="15">
        <v>241371488</v>
      </c>
      <c r="L24" s="16"/>
      <c r="M24" s="15">
        <v>-18294284</v>
      </c>
      <c r="N24" s="16"/>
      <c r="O24" s="15">
        <v>0</v>
      </c>
      <c r="P24" s="16"/>
      <c r="Q24" s="15">
        <v>223077204</v>
      </c>
    </row>
    <row r="25" spans="1:17" ht="18" x14ac:dyDescent="0.4">
      <c r="A25" s="12" t="s">
        <v>194</v>
      </c>
      <c r="C25" s="4">
        <v>8791740</v>
      </c>
      <c r="E25" s="15">
        <v>0</v>
      </c>
      <c r="F25" s="16"/>
      <c r="G25" s="15">
        <v>0</v>
      </c>
      <c r="H25" s="16"/>
      <c r="I25" s="15">
        <v>8791740</v>
      </c>
      <c r="J25" s="16"/>
      <c r="K25" s="15">
        <v>734092204</v>
      </c>
      <c r="L25" s="16"/>
      <c r="M25" s="15">
        <v>0</v>
      </c>
      <c r="N25" s="16"/>
      <c r="O25" s="15">
        <v>3092125</v>
      </c>
      <c r="P25" s="16"/>
      <c r="Q25" s="15">
        <v>737184329</v>
      </c>
    </row>
    <row r="26" spans="1:17" ht="18" x14ac:dyDescent="0.4">
      <c r="A26" s="12" t="s">
        <v>197</v>
      </c>
      <c r="C26" s="24">
        <v>0</v>
      </c>
      <c r="D26" s="24"/>
      <c r="E26" s="26">
        <v>0</v>
      </c>
      <c r="F26" s="26"/>
      <c r="G26" s="26">
        <v>0</v>
      </c>
      <c r="H26" s="26"/>
      <c r="I26" s="26">
        <v>0</v>
      </c>
      <c r="J26" s="15"/>
      <c r="K26" s="15">
        <v>44193285</v>
      </c>
      <c r="L26" s="16"/>
      <c r="M26" s="15">
        <v>0</v>
      </c>
      <c r="N26" s="16"/>
      <c r="O26" s="15">
        <v>66901</v>
      </c>
      <c r="P26" s="16"/>
      <c r="Q26" s="15">
        <v>44260186</v>
      </c>
    </row>
    <row r="27" spans="1:17" ht="18" x14ac:dyDescent="0.4">
      <c r="A27" s="12" t="s">
        <v>199</v>
      </c>
      <c r="C27" s="24">
        <v>0</v>
      </c>
      <c r="D27" s="24"/>
      <c r="E27" s="26">
        <v>0</v>
      </c>
      <c r="F27" s="26"/>
      <c r="G27" s="26">
        <v>0</v>
      </c>
      <c r="H27" s="26"/>
      <c r="I27" s="26">
        <v>0</v>
      </c>
      <c r="J27" s="15"/>
      <c r="K27" s="15">
        <v>1782978128</v>
      </c>
      <c r="L27" s="16"/>
      <c r="M27" s="15">
        <v>0</v>
      </c>
      <c r="N27" s="16"/>
      <c r="O27" s="15">
        <v>-384316787</v>
      </c>
      <c r="P27" s="16"/>
      <c r="Q27" s="15">
        <v>1398661341</v>
      </c>
    </row>
    <row r="28" spans="1:17" ht="18" x14ac:dyDescent="0.4">
      <c r="A28" s="12" t="s">
        <v>200</v>
      </c>
      <c r="C28" s="24">
        <v>0</v>
      </c>
      <c r="D28" s="24"/>
      <c r="E28" s="26">
        <v>0</v>
      </c>
      <c r="F28" s="26"/>
      <c r="G28" s="26">
        <v>0</v>
      </c>
      <c r="H28" s="26"/>
      <c r="I28" s="26">
        <v>0</v>
      </c>
      <c r="J28" s="15"/>
      <c r="K28" s="15">
        <v>110483214</v>
      </c>
      <c r="L28" s="16"/>
      <c r="M28" s="15">
        <v>0</v>
      </c>
      <c r="N28" s="16"/>
      <c r="O28" s="15">
        <v>-9816937</v>
      </c>
      <c r="P28" s="16"/>
      <c r="Q28" s="15">
        <v>100666277</v>
      </c>
    </row>
    <row r="29" spans="1:17" ht="18" x14ac:dyDescent="0.4">
      <c r="A29" s="12" t="s">
        <v>210</v>
      </c>
      <c r="C29" s="24">
        <v>0</v>
      </c>
      <c r="D29" s="24"/>
      <c r="E29" s="26">
        <v>0</v>
      </c>
      <c r="F29" s="26"/>
      <c r="G29" s="26">
        <v>0</v>
      </c>
      <c r="H29" s="26"/>
      <c r="I29" s="26">
        <v>0</v>
      </c>
      <c r="J29" s="15"/>
      <c r="K29" s="15">
        <v>0</v>
      </c>
      <c r="L29" s="16"/>
      <c r="M29" s="15">
        <v>0</v>
      </c>
      <c r="N29" s="16"/>
      <c r="O29" s="15">
        <v>150348864</v>
      </c>
      <c r="P29" s="16"/>
      <c r="Q29" s="15">
        <v>150348864</v>
      </c>
    </row>
    <row r="30" spans="1:17" ht="18" x14ac:dyDescent="0.4">
      <c r="A30" s="12" t="s">
        <v>211</v>
      </c>
      <c r="C30" s="24">
        <v>0</v>
      </c>
      <c r="D30" s="24"/>
      <c r="E30" s="26">
        <v>0</v>
      </c>
      <c r="F30" s="26"/>
      <c r="G30" s="26">
        <v>0</v>
      </c>
      <c r="H30" s="26"/>
      <c r="I30" s="26">
        <v>0</v>
      </c>
      <c r="J30" s="15"/>
      <c r="K30" s="15">
        <v>0</v>
      </c>
      <c r="L30" s="16"/>
      <c r="M30" s="15">
        <v>0</v>
      </c>
      <c r="N30" s="16"/>
      <c r="O30" s="15">
        <v>260552876</v>
      </c>
      <c r="P30" s="16"/>
      <c r="Q30" s="15">
        <v>260552876</v>
      </c>
    </row>
    <row r="31" spans="1:17" ht="18" x14ac:dyDescent="0.4">
      <c r="A31" s="12" t="s">
        <v>212</v>
      </c>
      <c r="C31" s="24">
        <v>0</v>
      </c>
      <c r="D31" s="24"/>
      <c r="E31" s="26">
        <v>0</v>
      </c>
      <c r="F31" s="26"/>
      <c r="G31" s="26">
        <v>0</v>
      </c>
      <c r="H31" s="26"/>
      <c r="I31" s="26">
        <v>0</v>
      </c>
      <c r="J31" s="15"/>
      <c r="K31" s="15">
        <v>0</v>
      </c>
      <c r="L31" s="16"/>
      <c r="M31" s="15">
        <v>0</v>
      </c>
      <c r="N31" s="16"/>
      <c r="O31" s="15">
        <v>11367483</v>
      </c>
      <c r="P31" s="16"/>
      <c r="Q31" s="15">
        <v>11367483</v>
      </c>
    </row>
    <row r="32" spans="1:17" ht="18" x14ac:dyDescent="0.4">
      <c r="A32" s="12" t="s">
        <v>213</v>
      </c>
      <c r="C32" s="24">
        <v>0</v>
      </c>
      <c r="D32" s="24"/>
      <c r="E32" s="26">
        <v>0</v>
      </c>
      <c r="F32" s="26"/>
      <c r="G32" s="26">
        <v>0</v>
      </c>
      <c r="H32" s="26"/>
      <c r="I32" s="26">
        <v>0</v>
      </c>
      <c r="J32" s="15"/>
      <c r="K32" s="15">
        <v>0</v>
      </c>
      <c r="L32" s="16"/>
      <c r="M32" s="15">
        <v>0</v>
      </c>
      <c r="N32" s="16"/>
      <c r="O32" s="15">
        <v>138384976</v>
      </c>
      <c r="P32" s="16"/>
      <c r="Q32" s="15">
        <v>138384976</v>
      </c>
    </row>
    <row r="33" spans="1:17" ht="18" x14ac:dyDescent="0.4">
      <c r="A33" s="12" t="s">
        <v>214</v>
      </c>
      <c r="C33" s="24">
        <v>0</v>
      </c>
      <c r="D33" s="24"/>
      <c r="E33" s="26">
        <v>0</v>
      </c>
      <c r="F33" s="26"/>
      <c r="G33" s="26">
        <v>0</v>
      </c>
      <c r="H33" s="26"/>
      <c r="I33" s="26">
        <v>0</v>
      </c>
      <c r="J33" s="15"/>
      <c r="K33" s="15">
        <v>0</v>
      </c>
      <c r="L33" s="16"/>
      <c r="M33" s="15">
        <v>0</v>
      </c>
      <c r="N33" s="16"/>
      <c r="O33" s="15">
        <v>433234626</v>
      </c>
      <c r="P33" s="16"/>
      <c r="Q33" s="15">
        <v>433234626</v>
      </c>
    </row>
    <row r="34" spans="1:17" ht="18" x14ac:dyDescent="0.4">
      <c r="A34" s="12" t="s">
        <v>203</v>
      </c>
      <c r="C34" s="24">
        <v>0</v>
      </c>
      <c r="D34" s="24"/>
      <c r="E34" s="26">
        <v>0</v>
      </c>
      <c r="F34" s="26"/>
      <c r="G34" s="26">
        <v>0</v>
      </c>
      <c r="H34" s="26"/>
      <c r="I34" s="26">
        <v>0</v>
      </c>
      <c r="J34" s="15"/>
      <c r="K34" s="15">
        <v>25190172</v>
      </c>
      <c r="L34" s="16"/>
      <c r="M34" s="15">
        <v>0</v>
      </c>
      <c r="N34" s="16"/>
      <c r="O34" s="15">
        <v>-2238262</v>
      </c>
      <c r="P34" s="16"/>
      <c r="Q34" s="15">
        <v>22951910</v>
      </c>
    </row>
    <row r="35" spans="1:17" ht="36" x14ac:dyDescent="0.4">
      <c r="A35" s="12" t="s">
        <v>204</v>
      </c>
      <c r="C35" s="24">
        <v>0</v>
      </c>
      <c r="D35" s="24"/>
      <c r="E35" s="26">
        <v>0</v>
      </c>
      <c r="F35" s="26"/>
      <c r="G35" s="26">
        <v>0</v>
      </c>
      <c r="H35" s="26"/>
      <c r="I35" s="26">
        <v>0</v>
      </c>
      <c r="J35" s="15"/>
      <c r="K35" s="15">
        <v>5615274069</v>
      </c>
      <c r="L35" s="16"/>
      <c r="M35" s="15">
        <v>0</v>
      </c>
      <c r="N35" s="16"/>
      <c r="O35" s="15">
        <v>415050333</v>
      </c>
      <c r="P35" s="16"/>
      <c r="Q35" s="15">
        <v>6030324402</v>
      </c>
    </row>
    <row r="36" spans="1:17" ht="18" x14ac:dyDescent="0.4">
      <c r="A36" s="7" t="s">
        <v>39</v>
      </c>
      <c r="C36" s="7">
        <f>SUM(C9:$C$35)</f>
        <v>43428960</v>
      </c>
      <c r="E36" s="17">
        <f>SUM(E9:$E$35)</f>
        <v>5133458861</v>
      </c>
      <c r="F36" s="16"/>
      <c r="G36" s="17">
        <f>SUM(G9:$G$35)</f>
        <v>254092995</v>
      </c>
      <c r="H36" s="16"/>
      <c r="I36" s="17">
        <f>SUM(I9:$I$35)</f>
        <v>5430980816</v>
      </c>
      <c r="J36" s="16"/>
      <c r="K36" s="17">
        <f>SUM(K9:$K$35)</f>
        <v>8586968187</v>
      </c>
      <c r="L36" s="16"/>
      <c r="M36" s="17">
        <f>SUM(M9:$M$35)</f>
        <v>18065003927</v>
      </c>
      <c r="N36" s="16"/>
      <c r="O36" s="17">
        <f>SUM(O9:$O$35)</f>
        <v>2840298972</v>
      </c>
      <c r="P36" s="16"/>
      <c r="Q36" s="17">
        <f>SUM(Q9:$Q$35)</f>
        <v>29492271086</v>
      </c>
    </row>
    <row r="37" spans="1:17" ht="18" x14ac:dyDescent="0.4">
      <c r="C37" s="9"/>
      <c r="E37" s="9"/>
      <c r="G37" s="9"/>
      <c r="I37" s="9"/>
      <c r="K37" s="9"/>
      <c r="M37" s="9"/>
      <c r="O37" s="9"/>
      <c r="Q37" s="9"/>
    </row>
    <row r="38" spans="1:17" ht="18" x14ac:dyDescent="0.4">
      <c r="M38" s="21"/>
    </row>
    <row r="41" spans="1:17" x14ac:dyDescent="0.4">
      <c r="M41" s="16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rightToLeft="1" workbookViewId="0">
      <selection activeCell="I15" sqref="I15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1" ht="18.75" x14ac:dyDescent="0.4">
      <c r="A5" s="42" t="s">
        <v>237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7" spans="1:11" ht="18.75" x14ac:dyDescent="0.4">
      <c r="A7" s="36" t="s">
        <v>238</v>
      </c>
      <c r="B7" s="37"/>
      <c r="C7" s="37"/>
      <c r="E7" s="36" t="s">
        <v>159</v>
      </c>
      <c r="F7" s="37"/>
      <c r="G7" s="37"/>
      <c r="I7" s="36" t="s">
        <v>7</v>
      </c>
      <c r="J7" s="37"/>
      <c r="K7" s="37"/>
    </row>
    <row r="8" spans="1:11" ht="37.5" x14ac:dyDescent="0.4">
      <c r="A8" s="11" t="s">
        <v>239</v>
      </c>
      <c r="C8" s="11" t="s">
        <v>114</v>
      </c>
      <c r="E8" s="11" t="s">
        <v>240</v>
      </c>
      <c r="G8" s="11" t="s">
        <v>241</v>
      </c>
      <c r="I8" s="11" t="s">
        <v>240</v>
      </c>
      <c r="K8" s="11" t="s">
        <v>241</v>
      </c>
    </row>
    <row r="9" spans="1:11" ht="18" x14ac:dyDescent="0.4">
      <c r="A9" s="12" t="s">
        <v>242</v>
      </c>
      <c r="C9" s="6" t="s">
        <v>137</v>
      </c>
      <c r="E9" s="15">
        <v>43835616</v>
      </c>
      <c r="G9" s="5">
        <f>E9/E15</f>
        <v>-3.3356368219222179E-2</v>
      </c>
      <c r="I9" s="4">
        <v>43835616</v>
      </c>
      <c r="K9" s="5">
        <f>I9/I15</f>
        <v>1.0619267183868124E-2</v>
      </c>
    </row>
    <row r="10" spans="1:11" ht="18" x14ac:dyDescent="0.4">
      <c r="A10" s="12" t="s">
        <v>243</v>
      </c>
      <c r="C10" s="6" t="s">
        <v>244</v>
      </c>
      <c r="E10" s="15">
        <v>-25715054</v>
      </c>
      <c r="G10" s="5">
        <f>E10/E15</f>
        <v>1.9567668673828652E-2</v>
      </c>
      <c r="I10" s="4">
        <v>2911736892</v>
      </c>
      <c r="K10" s="5">
        <f>I10/I15</f>
        <v>0.70537418763029958</v>
      </c>
    </row>
    <row r="11" spans="1:11" ht="18" x14ac:dyDescent="0.4">
      <c r="A11" s="12" t="s">
        <v>243</v>
      </c>
      <c r="C11" s="6" t="s">
        <v>126</v>
      </c>
      <c r="E11" s="15">
        <v>420645394</v>
      </c>
      <c r="G11" s="5">
        <f>E11/E15</f>
        <v>-0.32008681369924835</v>
      </c>
      <c r="I11" s="4">
        <v>448678180</v>
      </c>
      <c r="K11" s="5">
        <f>I11/I15</f>
        <v>0.10869320218955461</v>
      </c>
    </row>
    <row r="12" spans="1:11" ht="18" x14ac:dyDescent="0.4">
      <c r="A12" s="12" t="s">
        <v>245</v>
      </c>
      <c r="C12" s="6" t="s">
        <v>246</v>
      </c>
      <c r="E12" s="15">
        <v>-1760931218</v>
      </c>
      <c r="G12" s="5">
        <f>E12/E15</f>
        <v>1.3399668004284779</v>
      </c>
      <c r="I12" s="4">
        <v>88304359</v>
      </c>
      <c r="K12" s="5">
        <f>I12/I15</f>
        <v>2.1391910671934206E-2</v>
      </c>
    </row>
    <row r="13" spans="1:11" ht="18" x14ac:dyDescent="0.4">
      <c r="A13" s="12" t="s">
        <v>245</v>
      </c>
      <c r="C13" s="6" t="s">
        <v>122</v>
      </c>
      <c r="E13" s="15">
        <v>8004928</v>
      </c>
      <c r="G13" s="5">
        <f>E13/E15</f>
        <v>-6.0912871838361242E-3</v>
      </c>
      <c r="I13" s="4">
        <v>113076327</v>
      </c>
      <c r="K13" s="5">
        <f>I13/I15</f>
        <v>2.7392970332239454E-2</v>
      </c>
    </row>
    <row r="14" spans="1:11" ht="18" x14ac:dyDescent="0.4">
      <c r="A14" s="12" t="s">
        <v>247</v>
      </c>
      <c r="C14" s="6" t="s">
        <v>134</v>
      </c>
      <c r="E14" s="16"/>
      <c r="H14" s="6"/>
      <c r="I14" s="4">
        <v>522300925</v>
      </c>
      <c r="K14" s="5">
        <f>I14/I15</f>
        <v>0.12652846199210399</v>
      </c>
    </row>
    <row r="15" spans="1:11" ht="18" x14ac:dyDescent="0.4">
      <c r="A15" s="7" t="s">
        <v>39</v>
      </c>
      <c r="E15" s="17">
        <f>SUM(E9:$E$14)</f>
        <v>-1314160334</v>
      </c>
      <c r="G15" s="8">
        <f>SUM(G9:$G$14)</f>
        <v>1</v>
      </c>
      <c r="I15" s="7">
        <f>SUM(I9:$I$14)</f>
        <v>4127932299</v>
      </c>
      <c r="K15" s="8">
        <f>SUM(K9:$K$14)</f>
        <v>0.99999999999999989</v>
      </c>
    </row>
    <row r="16" spans="1:11" ht="18" x14ac:dyDescent="0.4">
      <c r="E16" s="9"/>
      <c r="G16" s="9"/>
      <c r="I16" s="9"/>
      <c r="K16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rightToLeft="1" workbookViewId="0">
      <selection sqref="A1:XFD1048576"/>
    </sheetView>
  </sheetViews>
  <sheetFormatPr defaultRowHeight="17.25" x14ac:dyDescent="0.4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20.100000000000001" customHeight="1" x14ac:dyDescent="0.4">
      <c r="A1" s="41" t="s">
        <v>0</v>
      </c>
      <c r="B1" s="35"/>
      <c r="C1" s="35"/>
      <c r="D1" s="35"/>
      <c r="E1" s="35"/>
    </row>
    <row r="2" spans="1:5" ht="20.100000000000001" customHeight="1" x14ac:dyDescent="0.4">
      <c r="A2" s="41" t="s">
        <v>143</v>
      </c>
      <c r="B2" s="35"/>
      <c r="C2" s="35"/>
      <c r="D2" s="35"/>
      <c r="E2" s="35"/>
    </row>
    <row r="3" spans="1:5" ht="20.100000000000001" customHeight="1" x14ac:dyDescent="0.4">
      <c r="A3" s="41" t="s">
        <v>2</v>
      </c>
      <c r="B3" s="35"/>
      <c r="C3" s="35"/>
      <c r="D3" s="35"/>
      <c r="E3" s="35"/>
    </row>
    <row r="5" spans="1:5" ht="18.75" x14ac:dyDescent="0.4">
      <c r="A5" s="42" t="s">
        <v>248</v>
      </c>
      <c r="B5" s="35"/>
      <c r="C5" s="35"/>
      <c r="D5" s="35"/>
      <c r="E5" s="35"/>
    </row>
    <row r="7" spans="1:5" ht="18.75" x14ac:dyDescent="0.4">
      <c r="C7" s="10" t="s">
        <v>159</v>
      </c>
      <c r="E7" s="10" t="s">
        <v>7</v>
      </c>
    </row>
    <row r="8" spans="1:5" ht="18.75" x14ac:dyDescent="0.4">
      <c r="A8" s="11" t="s">
        <v>155</v>
      </c>
      <c r="C8" s="11" t="s">
        <v>118</v>
      </c>
      <c r="E8" s="11" t="s">
        <v>118</v>
      </c>
    </row>
    <row r="9" spans="1:5" ht="18" x14ac:dyDescent="0.4">
      <c r="A9" s="12" t="s">
        <v>249</v>
      </c>
      <c r="C9" s="4">
        <v>4610128</v>
      </c>
      <c r="E9" s="4">
        <v>162498634</v>
      </c>
    </row>
    <row r="10" spans="1:5" ht="18" x14ac:dyDescent="0.4">
      <c r="A10" s="12" t="s">
        <v>250</v>
      </c>
      <c r="C10" s="4">
        <v>1766887</v>
      </c>
      <c r="E10" s="4">
        <v>544441379</v>
      </c>
    </row>
    <row r="11" spans="1:5" ht="18" x14ac:dyDescent="0.4">
      <c r="A11" s="7" t="s">
        <v>39</v>
      </c>
      <c r="C11" s="7">
        <f>SUM(C9:$C$10)</f>
        <v>6377015</v>
      </c>
      <c r="E11" s="7">
        <f>SUM(E9:$E$10)</f>
        <v>706940013</v>
      </c>
    </row>
    <row r="12" spans="1:5" ht="18" x14ac:dyDescent="0.4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rightToLeft="1" topLeftCell="B19" workbookViewId="0">
      <selection activeCell="U28" sqref="U28"/>
    </sheetView>
  </sheetViews>
  <sheetFormatPr defaultRowHeight="17.25" x14ac:dyDescent="0.4"/>
  <cols>
    <col min="1" max="1" width="17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1.375" style="1" customWidth="1"/>
    <col min="10" max="10" width="17" style="1" customWidth="1"/>
    <col min="11" max="11" width="0.625" style="1" customWidth="1"/>
    <col min="12" max="12" width="11.375" style="1" customWidth="1"/>
    <col min="13" max="13" width="17" style="1" customWidth="1"/>
    <col min="14" max="14" width="1.375" style="1" customWidth="1"/>
    <col min="15" max="15" width="12.75" style="1" customWidth="1"/>
    <col min="16" max="16" width="1.375" style="1" customWidth="1"/>
    <col min="17" max="17" width="11.375" style="1" customWidth="1"/>
    <col min="18" max="18" width="1.375" style="1" customWidth="1"/>
    <col min="19" max="19" width="17" style="1" customWidth="1"/>
    <col min="20" max="20" width="1.375" style="1" customWidth="1"/>
    <col min="21" max="21" width="17" style="1" customWidth="1"/>
    <col min="22" max="22" width="1.375" style="1" customWidth="1"/>
    <col min="23" max="23" width="8.5" style="1" customWidth="1"/>
    <col min="24" max="24" width="10.375" style="1" bestFit="1" customWidth="1"/>
    <col min="25" max="16384" width="9" style="1"/>
  </cols>
  <sheetData>
    <row r="1" spans="1:23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5" spans="1:23" ht="18.75" x14ac:dyDescent="0.4">
      <c r="A5" s="42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8.75" x14ac:dyDescent="0.4">
      <c r="A6" s="42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8" spans="1:23" ht="18.75" x14ac:dyDescent="0.4">
      <c r="C8" s="36" t="s">
        <v>5</v>
      </c>
      <c r="D8" s="37"/>
      <c r="E8" s="37"/>
      <c r="F8" s="37"/>
      <c r="G8" s="37"/>
      <c r="I8" s="36" t="s">
        <v>6</v>
      </c>
      <c r="J8" s="37"/>
      <c r="K8" s="37"/>
      <c r="L8" s="37"/>
      <c r="M8" s="37"/>
      <c r="O8" s="36" t="s">
        <v>7</v>
      </c>
      <c r="P8" s="37"/>
      <c r="Q8" s="37"/>
      <c r="R8" s="37"/>
      <c r="S8" s="37"/>
      <c r="T8" s="37"/>
      <c r="U8" s="37"/>
      <c r="V8" s="37"/>
      <c r="W8" s="37"/>
    </row>
    <row r="9" spans="1:23" ht="18" x14ac:dyDescent="0.4">
      <c r="A9" s="38" t="s">
        <v>8</v>
      </c>
      <c r="C9" s="38" t="s">
        <v>9</v>
      </c>
      <c r="E9" s="38" t="s">
        <v>10</v>
      </c>
      <c r="G9" s="38" t="s">
        <v>11</v>
      </c>
      <c r="I9" s="38" t="s">
        <v>12</v>
      </c>
      <c r="J9" s="35"/>
      <c r="L9" s="38" t="s">
        <v>13</v>
      </c>
      <c r="M9" s="35"/>
      <c r="O9" s="38" t="s">
        <v>9</v>
      </c>
      <c r="Q9" s="40" t="s">
        <v>14</v>
      </c>
      <c r="S9" s="38" t="s">
        <v>10</v>
      </c>
      <c r="U9" s="38" t="s">
        <v>11</v>
      </c>
      <c r="W9" s="40" t="s">
        <v>15</v>
      </c>
    </row>
    <row r="10" spans="1:23" ht="18" x14ac:dyDescent="0.4">
      <c r="A10" s="39"/>
      <c r="C10" s="39"/>
      <c r="E10" s="39"/>
      <c r="G10" s="39"/>
      <c r="I10" s="2" t="s">
        <v>9</v>
      </c>
      <c r="J10" s="2" t="s">
        <v>10</v>
      </c>
      <c r="L10" s="2" t="s">
        <v>9</v>
      </c>
      <c r="M10" s="2" t="s">
        <v>16</v>
      </c>
      <c r="O10" s="39"/>
      <c r="Q10" s="39"/>
      <c r="S10" s="39"/>
      <c r="U10" s="39"/>
      <c r="W10" s="39"/>
    </row>
    <row r="11" spans="1:23" ht="18" x14ac:dyDescent="0.4">
      <c r="A11" s="3" t="s">
        <v>17</v>
      </c>
      <c r="C11" s="15">
        <v>372725</v>
      </c>
      <c r="D11" s="16"/>
      <c r="E11" s="15">
        <v>20372793041</v>
      </c>
      <c r="F11" s="16"/>
      <c r="G11" s="15">
        <v>55532002570</v>
      </c>
      <c r="H11" s="16"/>
      <c r="I11" s="15">
        <v>0</v>
      </c>
      <c r="J11" s="15">
        <v>0</v>
      </c>
      <c r="K11" s="16"/>
      <c r="L11" s="15">
        <v>166476</v>
      </c>
      <c r="M11" s="15">
        <v>23551941422</v>
      </c>
      <c r="N11" s="16"/>
      <c r="O11" s="15">
        <v>206249</v>
      </c>
      <c r="P11" s="16"/>
      <c r="Q11" s="15">
        <v>145887</v>
      </c>
      <c r="R11" s="16"/>
      <c r="S11" s="15">
        <v>11273373645</v>
      </c>
      <c r="T11" s="16"/>
      <c r="U11" s="15">
        <v>29910018028</v>
      </c>
      <c r="W11" s="5">
        <v>4.1473546884887379E-2</v>
      </c>
    </row>
    <row r="12" spans="1:23" ht="18" x14ac:dyDescent="0.4">
      <c r="A12" s="3" t="s">
        <v>18</v>
      </c>
      <c r="C12" s="15">
        <v>6585459</v>
      </c>
      <c r="D12" s="16"/>
      <c r="E12" s="15">
        <v>11667937083</v>
      </c>
      <c r="F12" s="16"/>
      <c r="G12" s="15">
        <v>25988713810</v>
      </c>
      <c r="H12" s="16"/>
      <c r="I12" s="15">
        <v>0</v>
      </c>
      <c r="J12" s="15">
        <v>0</v>
      </c>
      <c r="K12" s="16"/>
      <c r="L12" s="15">
        <v>2900000</v>
      </c>
      <c r="M12" s="15">
        <v>10940133776</v>
      </c>
      <c r="N12" s="16"/>
      <c r="O12" s="15">
        <v>3685459</v>
      </c>
      <c r="P12" s="16"/>
      <c r="Q12" s="15">
        <v>4800</v>
      </c>
      <c r="R12" s="16"/>
      <c r="S12" s="15">
        <v>6529795984</v>
      </c>
      <c r="T12" s="16"/>
      <c r="U12" s="15">
        <v>17584946491</v>
      </c>
      <c r="W12" s="5">
        <v>2.4383472523486514E-2</v>
      </c>
    </row>
    <row r="13" spans="1:23" ht="18" x14ac:dyDescent="0.4">
      <c r="A13" s="3" t="s">
        <v>19</v>
      </c>
      <c r="C13" s="15">
        <v>40000</v>
      </c>
      <c r="D13" s="16"/>
      <c r="E13" s="15">
        <v>69482446</v>
      </c>
      <c r="F13" s="16"/>
      <c r="G13" s="15">
        <v>496229759</v>
      </c>
      <c r="H13" s="16"/>
      <c r="I13" s="15">
        <v>0</v>
      </c>
      <c r="J13" s="15">
        <v>0</v>
      </c>
      <c r="K13" s="16"/>
      <c r="L13" s="15">
        <v>0</v>
      </c>
      <c r="M13" s="15">
        <v>0</v>
      </c>
      <c r="N13" s="15"/>
      <c r="O13" s="15">
        <v>40000</v>
      </c>
      <c r="P13" s="16"/>
      <c r="Q13" s="15">
        <v>12930</v>
      </c>
      <c r="R13" s="16"/>
      <c r="S13" s="15">
        <v>69482446</v>
      </c>
      <c r="T13" s="16"/>
      <c r="U13" s="15">
        <v>514122659</v>
      </c>
      <c r="W13" s="5">
        <v>7.1288790874878796E-4</v>
      </c>
    </row>
    <row r="14" spans="1:23" ht="18" x14ac:dyDescent="0.4">
      <c r="A14" s="3" t="s">
        <v>20</v>
      </c>
      <c r="C14" s="15">
        <v>3000000</v>
      </c>
      <c r="D14" s="16"/>
      <c r="E14" s="15">
        <v>36469500738</v>
      </c>
      <c r="F14" s="16"/>
      <c r="G14" s="15">
        <v>36054193500</v>
      </c>
      <c r="H14" s="16"/>
      <c r="I14" s="15">
        <v>0</v>
      </c>
      <c r="J14" s="15">
        <v>0</v>
      </c>
      <c r="K14" s="16"/>
      <c r="L14" s="15">
        <v>0</v>
      </c>
      <c r="M14" s="15">
        <v>0</v>
      </c>
      <c r="N14" s="15"/>
      <c r="O14" s="15">
        <v>3000000</v>
      </c>
      <c r="P14" s="16"/>
      <c r="Q14" s="15">
        <v>11730</v>
      </c>
      <c r="R14" s="16"/>
      <c r="S14" s="15">
        <v>36469500738</v>
      </c>
      <c r="T14" s="16"/>
      <c r="U14" s="15">
        <v>34980619500</v>
      </c>
      <c r="W14" s="5">
        <v>4.8504496437866737E-2</v>
      </c>
    </row>
    <row r="15" spans="1:23" ht="18" x14ac:dyDescent="0.4">
      <c r="A15" s="3" t="s">
        <v>21</v>
      </c>
      <c r="C15" s="15">
        <v>192</v>
      </c>
      <c r="D15" s="16"/>
      <c r="E15" s="15">
        <v>7648535</v>
      </c>
      <c r="F15" s="16"/>
      <c r="G15" s="15">
        <v>13239028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192</v>
      </c>
      <c r="P15" s="16"/>
      <c r="Q15" s="15">
        <v>66887</v>
      </c>
      <c r="R15" s="16"/>
      <c r="S15" s="15">
        <v>7648535</v>
      </c>
      <c r="T15" s="16"/>
      <c r="U15" s="15">
        <v>12765892</v>
      </c>
      <c r="W15" s="5">
        <v>1.770132067101303E-5</v>
      </c>
    </row>
    <row r="16" spans="1:23" ht="18" x14ac:dyDescent="0.4">
      <c r="A16" s="3" t="s">
        <v>22</v>
      </c>
      <c r="C16" s="15">
        <v>408266</v>
      </c>
      <c r="D16" s="16"/>
      <c r="E16" s="15">
        <v>30676870174</v>
      </c>
      <c r="F16" s="16"/>
      <c r="G16" s="15">
        <v>14362564964</v>
      </c>
      <c r="H16" s="16"/>
      <c r="I16" s="15">
        <v>0</v>
      </c>
      <c r="J16" s="15">
        <v>0</v>
      </c>
      <c r="K16" s="16"/>
      <c r="L16" s="15">
        <v>0</v>
      </c>
      <c r="M16" s="15">
        <v>0</v>
      </c>
      <c r="N16" s="15"/>
      <c r="O16" s="15">
        <v>408266</v>
      </c>
      <c r="P16" s="16"/>
      <c r="Q16" s="15">
        <v>35402</v>
      </c>
      <c r="R16" s="16"/>
      <c r="S16" s="15">
        <v>30676870174</v>
      </c>
      <c r="T16" s="16"/>
      <c r="U16" s="15">
        <v>14367435006</v>
      </c>
      <c r="W16" s="5">
        <v>1.9922037117433237E-2</v>
      </c>
    </row>
    <row r="17" spans="1:24" ht="18" x14ac:dyDescent="0.4">
      <c r="A17" s="3" t="s">
        <v>25</v>
      </c>
      <c r="C17" s="15">
        <v>1312425</v>
      </c>
      <c r="D17" s="16"/>
      <c r="E17" s="15">
        <v>12741300893</v>
      </c>
      <c r="F17" s="16"/>
      <c r="G17" s="15">
        <v>17260070622</v>
      </c>
      <c r="H17" s="16"/>
      <c r="I17" s="15">
        <v>0</v>
      </c>
      <c r="J17" s="15">
        <v>0</v>
      </c>
      <c r="K17" s="16"/>
      <c r="L17" s="15">
        <v>0</v>
      </c>
      <c r="M17" s="15">
        <v>0</v>
      </c>
      <c r="N17" s="16"/>
      <c r="O17" s="15">
        <v>812425</v>
      </c>
      <c r="P17" s="16"/>
      <c r="Q17" s="15">
        <v>15600</v>
      </c>
      <c r="R17" s="16"/>
      <c r="S17" s="15">
        <v>7887194604</v>
      </c>
      <c r="T17" s="16"/>
      <c r="U17" s="15">
        <v>12598420711</v>
      </c>
      <c r="W17" s="5">
        <v>1.7469103212979002E-2</v>
      </c>
    </row>
    <row r="18" spans="1:24" ht="18" x14ac:dyDescent="0.4">
      <c r="A18" s="3" t="s">
        <v>26</v>
      </c>
      <c r="C18" s="15">
        <v>5000000</v>
      </c>
      <c r="D18" s="16"/>
      <c r="E18" s="15">
        <v>68072194344</v>
      </c>
      <c r="F18" s="16"/>
      <c r="G18" s="15">
        <v>60637049989</v>
      </c>
      <c r="H18" s="16"/>
      <c r="I18" s="15">
        <v>0</v>
      </c>
      <c r="J18" s="15">
        <v>0</v>
      </c>
      <c r="K18" s="16"/>
      <c r="L18" s="15">
        <v>0</v>
      </c>
      <c r="M18" s="15">
        <v>0</v>
      </c>
      <c r="N18" s="15"/>
      <c r="O18" s="15">
        <v>5000000</v>
      </c>
      <c r="P18" s="16"/>
      <c r="Q18" s="15">
        <v>14170</v>
      </c>
      <c r="R18" s="16"/>
      <c r="S18" s="15">
        <v>68072194344</v>
      </c>
      <c r="T18" s="16"/>
      <c r="U18" s="15">
        <v>70428442489</v>
      </c>
      <c r="W18" s="5">
        <v>9.7656822167835042E-2</v>
      </c>
    </row>
    <row r="19" spans="1:24" ht="36" x14ac:dyDescent="0.4">
      <c r="A19" s="3" t="s">
        <v>29</v>
      </c>
      <c r="C19" s="15">
        <v>251380</v>
      </c>
      <c r="D19" s="16"/>
      <c r="E19" s="15">
        <v>9942361728</v>
      </c>
      <c r="F19" s="16"/>
      <c r="G19" s="15">
        <v>8431095911</v>
      </c>
      <c r="H19" s="16"/>
      <c r="I19" s="15">
        <v>0</v>
      </c>
      <c r="J19" s="15">
        <v>0</v>
      </c>
      <c r="K19" s="16"/>
      <c r="L19" s="15">
        <v>0</v>
      </c>
      <c r="M19" s="15">
        <v>0</v>
      </c>
      <c r="N19" s="15"/>
      <c r="O19" s="15">
        <v>251380</v>
      </c>
      <c r="P19" s="16"/>
      <c r="Q19" s="15">
        <v>30020</v>
      </c>
      <c r="R19" s="16"/>
      <c r="S19" s="15">
        <v>9942361728</v>
      </c>
      <c r="T19" s="16"/>
      <c r="U19" s="15">
        <v>7501526356</v>
      </c>
      <c r="W19" s="5">
        <v>1.0401695670746067E-2</v>
      </c>
    </row>
    <row r="20" spans="1:24" ht="18" x14ac:dyDescent="0.4">
      <c r="A20" s="3" t="s">
        <v>30</v>
      </c>
      <c r="C20" s="15">
        <v>2000000</v>
      </c>
      <c r="D20" s="16"/>
      <c r="E20" s="15">
        <v>30084836851</v>
      </c>
      <c r="F20" s="16"/>
      <c r="G20" s="15">
        <v>24115653000</v>
      </c>
      <c r="H20" s="16"/>
      <c r="I20" s="15">
        <v>0</v>
      </c>
      <c r="J20" s="15">
        <v>0</v>
      </c>
      <c r="K20" s="16"/>
      <c r="L20" s="15">
        <v>0</v>
      </c>
      <c r="M20" s="15">
        <v>0</v>
      </c>
      <c r="N20" s="15"/>
      <c r="O20" s="15">
        <v>2000000</v>
      </c>
      <c r="P20" s="16"/>
      <c r="Q20" s="15">
        <v>13610</v>
      </c>
      <c r="R20" s="16"/>
      <c r="S20" s="15">
        <v>30084836851</v>
      </c>
      <c r="T20" s="16"/>
      <c r="U20" s="15">
        <v>27058041000</v>
      </c>
      <c r="W20" s="5">
        <v>3.751896541741212E-2</v>
      </c>
    </row>
    <row r="21" spans="1:24" ht="18" x14ac:dyDescent="0.4">
      <c r="A21" s="3" t="s">
        <v>31</v>
      </c>
      <c r="C21" s="15">
        <v>722222</v>
      </c>
      <c r="D21" s="16"/>
      <c r="E21" s="15">
        <v>5304189974</v>
      </c>
      <c r="F21" s="16"/>
      <c r="G21" s="15">
        <v>12219079740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722222</v>
      </c>
      <c r="P21" s="16"/>
      <c r="Q21" s="15">
        <v>17120</v>
      </c>
      <c r="R21" s="16"/>
      <c r="S21" s="15">
        <v>5304189974</v>
      </c>
      <c r="T21" s="16"/>
      <c r="U21" s="15">
        <v>12290872218</v>
      </c>
      <c r="W21" s="5">
        <v>1.7042653224487812E-2</v>
      </c>
    </row>
    <row r="22" spans="1:24" ht="18" x14ac:dyDescent="0.4">
      <c r="A22" s="3" t="s">
        <v>32</v>
      </c>
      <c r="C22" s="15">
        <v>49019</v>
      </c>
      <c r="D22" s="16"/>
      <c r="E22" s="15">
        <v>375088022</v>
      </c>
      <c r="F22" s="16"/>
      <c r="G22" s="15">
        <v>635891741</v>
      </c>
      <c r="H22" s="16"/>
      <c r="I22" s="15">
        <v>0</v>
      </c>
      <c r="J22" s="15">
        <v>0</v>
      </c>
      <c r="K22" s="16"/>
      <c r="L22" s="15">
        <v>0</v>
      </c>
      <c r="M22" s="15">
        <v>0</v>
      </c>
      <c r="N22" s="15"/>
      <c r="O22" s="15">
        <v>49019</v>
      </c>
      <c r="P22" s="16"/>
      <c r="Q22" s="15">
        <v>14670</v>
      </c>
      <c r="R22" s="16"/>
      <c r="S22" s="15">
        <v>375088022</v>
      </c>
      <c r="T22" s="16"/>
      <c r="U22" s="15">
        <v>714830027</v>
      </c>
      <c r="W22" s="5">
        <v>9.9119086493884654E-4</v>
      </c>
    </row>
    <row r="23" spans="1:24" ht="18" x14ac:dyDescent="0.4">
      <c r="A23" s="3" t="s">
        <v>33</v>
      </c>
      <c r="C23" s="15">
        <v>900000</v>
      </c>
      <c r="D23" s="16"/>
      <c r="E23" s="15">
        <v>14403721509</v>
      </c>
      <c r="F23" s="16"/>
      <c r="G23" s="15">
        <v>17338220100</v>
      </c>
      <c r="H23" s="16"/>
      <c r="I23" s="15">
        <v>0</v>
      </c>
      <c r="J23" s="15">
        <v>0</v>
      </c>
      <c r="K23" s="16"/>
      <c r="L23" s="15">
        <v>300000</v>
      </c>
      <c r="M23" s="15">
        <v>5254548321</v>
      </c>
      <c r="N23" s="16"/>
      <c r="O23" s="15">
        <v>600000</v>
      </c>
      <c r="P23" s="16"/>
      <c r="Q23" s="15">
        <v>21740</v>
      </c>
      <c r="R23" s="16"/>
      <c r="S23" s="15">
        <v>9602481006</v>
      </c>
      <c r="T23" s="16"/>
      <c r="U23" s="15">
        <v>12966388200</v>
      </c>
      <c r="W23" s="5">
        <v>1.7979330819424089E-2</v>
      </c>
    </row>
    <row r="24" spans="1:24" ht="18" x14ac:dyDescent="0.4">
      <c r="A24" s="3" t="s">
        <v>34</v>
      </c>
      <c r="C24" s="15">
        <v>1300000</v>
      </c>
      <c r="D24" s="16"/>
      <c r="E24" s="15">
        <v>10961667629</v>
      </c>
      <c r="F24" s="16"/>
      <c r="G24" s="15">
        <v>16002117495</v>
      </c>
      <c r="H24" s="16"/>
      <c r="I24" s="15">
        <v>0</v>
      </c>
      <c r="J24" s="15">
        <v>0</v>
      </c>
      <c r="K24" s="16"/>
      <c r="L24" s="15">
        <v>0</v>
      </c>
      <c r="M24" s="15">
        <v>0</v>
      </c>
      <c r="N24" s="15"/>
      <c r="O24" s="15">
        <v>1300000</v>
      </c>
      <c r="P24" s="16"/>
      <c r="Q24" s="15">
        <v>12053</v>
      </c>
      <c r="R24" s="16"/>
      <c r="S24" s="15">
        <v>10961667629</v>
      </c>
      <c r="T24" s="16"/>
      <c r="U24" s="15">
        <v>15575670045</v>
      </c>
      <c r="W24" s="5">
        <v>2.1597388582986363E-2</v>
      </c>
    </row>
    <row r="25" spans="1:24" ht="18" x14ac:dyDescent="0.4">
      <c r="A25" s="3" t="s">
        <v>37</v>
      </c>
      <c r="C25" s="15">
        <v>720000</v>
      </c>
      <c r="D25" s="16"/>
      <c r="E25" s="15">
        <v>50241911058</v>
      </c>
      <c r="F25" s="16"/>
      <c r="G25" s="15">
        <v>46113581880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720000</v>
      </c>
      <c r="P25" s="16"/>
      <c r="Q25" s="15">
        <v>67600</v>
      </c>
      <c r="R25" s="16"/>
      <c r="S25" s="15">
        <v>50241911058</v>
      </c>
      <c r="T25" s="16"/>
      <c r="U25" s="15">
        <v>48382401600</v>
      </c>
      <c r="W25" s="5">
        <v>6.7087549037335881E-2</v>
      </c>
    </row>
    <row r="26" spans="1:24" ht="18" x14ac:dyDescent="0.4">
      <c r="A26" s="3" t="s">
        <v>38</v>
      </c>
      <c r="C26" s="15">
        <v>500000</v>
      </c>
      <c r="D26" s="16"/>
      <c r="E26" s="15">
        <v>46812863721</v>
      </c>
      <c r="F26" s="16"/>
      <c r="G26" s="15">
        <v>37857897225</v>
      </c>
      <c r="H26" s="16"/>
      <c r="I26" s="15">
        <v>0</v>
      </c>
      <c r="J26" s="15">
        <v>0</v>
      </c>
      <c r="K26" s="16"/>
      <c r="L26" s="15">
        <v>50000</v>
      </c>
      <c r="M26" s="15">
        <v>3545344124</v>
      </c>
      <c r="N26" s="16"/>
      <c r="O26" s="15">
        <v>450000</v>
      </c>
      <c r="P26" s="16"/>
      <c r="Q26" s="15">
        <v>89926</v>
      </c>
      <c r="R26" s="16"/>
      <c r="S26" s="15">
        <v>42131577349</v>
      </c>
      <c r="T26" s="16"/>
      <c r="U26" s="15">
        <v>40225923135</v>
      </c>
      <c r="W26" s="5">
        <v>5.57776898551356E-2</v>
      </c>
      <c r="X26" s="5"/>
    </row>
    <row r="27" spans="1:24" ht="18" x14ac:dyDescent="0.4">
      <c r="A27" s="19" t="s">
        <v>251</v>
      </c>
      <c r="C27" s="15"/>
      <c r="D27" s="16"/>
      <c r="E27" s="15">
        <v>-31</v>
      </c>
      <c r="F27" s="16"/>
      <c r="G27" s="15">
        <v>-31</v>
      </c>
      <c r="H27" s="16"/>
      <c r="I27" s="15">
        <v>0</v>
      </c>
      <c r="J27" s="15">
        <v>0</v>
      </c>
      <c r="K27" s="16"/>
      <c r="L27" s="22">
        <v>0</v>
      </c>
      <c r="M27" s="15">
        <v>0</v>
      </c>
      <c r="N27" s="15"/>
      <c r="O27" s="15">
        <v>0</v>
      </c>
      <c r="P27" s="16"/>
      <c r="Q27" s="22">
        <v>0</v>
      </c>
      <c r="R27" s="16"/>
      <c r="S27" s="15">
        <v>-31</v>
      </c>
      <c r="T27" s="16"/>
      <c r="U27" s="15">
        <v>-31</v>
      </c>
      <c r="W27" s="5">
        <v>0</v>
      </c>
    </row>
    <row r="28" spans="1:24" ht="18" x14ac:dyDescent="0.4">
      <c r="A28" s="7" t="s">
        <v>39</v>
      </c>
      <c r="C28" s="17">
        <f>SUM(C11:$C$26)</f>
        <v>23161688</v>
      </c>
      <c r="D28" s="16"/>
      <c r="E28" s="17">
        <f>SUM(E11:$E$26)</f>
        <v>348204367746</v>
      </c>
      <c r="F28" s="16"/>
      <c r="G28" s="17">
        <f>SUM(G11:$G$26)</f>
        <v>373057601334</v>
      </c>
      <c r="H28" s="16"/>
      <c r="I28" s="17">
        <f>SUM(I11:$I$26)</f>
        <v>0</v>
      </c>
      <c r="J28" s="17">
        <f>SUM(J11:$J$26)</f>
        <v>0</v>
      </c>
      <c r="K28" s="16"/>
      <c r="L28" s="17">
        <f>SUM(L11:L27)</f>
        <v>3416476</v>
      </c>
      <c r="M28" s="17">
        <f>SUM(M11:$M$26)</f>
        <v>43291967643</v>
      </c>
      <c r="N28" s="16"/>
      <c r="O28" s="17">
        <f>SUM(O11:$O$26)</f>
        <v>19245212</v>
      </c>
      <c r="P28" s="16"/>
      <c r="Q28" s="17">
        <f>SUM(Q11:$Q$26)</f>
        <v>574145</v>
      </c>
      <c r="R28" s="16"/>
      <c r="S28" s="17">
        <f>SUM(S11:S27)</f>
        <v>319630174056</v>
      </c>
      <c r="T28" s="16"/>
      <c r="U28" s="17">
        <f>SUM(U11:U27)</f>
        <v>345112423326</v>
      </c>
      <c r="W28" s="8">
        <f>SUM(W11:$W$26)</f>
        <v>0.47853653104637456</v>
      </c>
    </row>
    <row r="29" spans="1:24" ht="18" x14ac:dyDescent="0.4">
      <c r="C29" s="18"/>
      <c r="D29" s="16"/>
      <c r="E29" s="18"/>
      <c r="F29" s="16"/>
      <c r="G29" s="18"/>
      <c r="H29" s="16"/>
      <c r="I29" s="18"/>
      <c r="J29" s="18"/>
      <c r="K29" s="16"/>
      <c r="L29" s="18"/>
      <c r="M29" s="18"/>
      <c r="N29" s="16"/>
      <c r="O29" s="18"/>
      <c r="P29" s="16"/>
      <c r="Q29" s="18"/>
      <c r="R29" s="16"/>
      <c r="S29" s="18"/>
      <c r="T29" s="16"/>
      <c r="U29" s="18"/>
      <c r="W29" s="9"/>
    </row>
    <row r="30" spans="1:24" x14ac:dyDescent="0.4">
      <c r="E30" s="20"/>
      <c r="F30" s="20"/>
      <c r="G30" s="20"/>
      <c r="S30" s="20"/>
    </row>
    <row r="31" spans="1:24" ht="18" x14ac:dyDescent="0.4">
      <c r="E31" s="21"/>
      <c r="F31" s="20"/>
      <c r="G31" s="21"/>
      <c r="S31" s="21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4.25" style="1" customWidth="1"/>
    <col min="4" max="4" width="1.375" style="1" customWidth="1"/>
    <col min="5" max="5" width="14.25" style="1" customWidth="1"/>
    <col min="6" max="6" width="1.375" style="1" customWidth="1"/>
    <col min="7" max="7" width="14.25" style="1" customWidth="1"/>
    <col min="8" max="8" width="1.375" style="1" customWidth="1"/>
    <col min="9" max="9" width="14.25" style="1" customWidth="1"/>
    <col min="10" max="10" width="1.375" style="1" customWidth="1"/>
    <col min="11" max="11" width="14.25" style="1" customWidth="1"/>
    <col min="12" max="12" width="1.375" style="1" customWidth="1"/>
    <col min="13" max="13" width="14.25" style="1" customWidth="1"/>
    <col min="14" max="14" width="1.375" style="1" customWidth="1"/>
    <col min="15" max="15" width="14.25" style="1" customWidth="1"/>
    <col min="16" max="16" width="1.375" style="1" customWidth="1"/>
    <col min="17" max="17" width="14.25" style="1" customWidth="1"/>
    <col min="18" max="16384" width="9" style="1"/>
  </cols>
  <sheetData>
    <row r="1" spans="1:17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5" spans="1:17" ht="18.75" x14ac:dyDescent="0.4">
      <c r="A5" s="42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7" spans="1:17" ht="18.75" x14ac:dyDescent="0.4">
      <c r="C7" s="36" t="s">
        <v>5</v>
      </c>
      <c r="D7" s="37"/>
      <c r="E7" s="37"/>
      <c r="F7" s="37"/>
      <c r="G7" s="37"/>
      <c r="H7" s="37"/>
      <c r="I7" s="37"/>
      <c r="K7" s="36" t="s">
        <v>7</v>
      </c>
      <c r="L7" s="37"/>
      <c r="M7" s="37"/>
      <c r="N7" s="37"/>
      <c r="O7" s="37"/>
      <c r="P7" s="37"/>
      <c r="Q7" s="37"/>
    </row>
    <row r="8" spans="1:17" ht="18.75" x14ac:dyDescent="0.4">
      <c r="A8" s="10" t="s">
        <v>41</v>
      </c>
      <c r="C8" s="10" t="s">
        <v>42</v>
      </c>
      <c r="E8" s="10" t="s">
        <v>43</v>
      </c>
      <c r="G8" s="10" t="s">
        <v>44</v>
      </c>
      <c r="I8" s="10" t="s">
        <v>45</v>
      </c>
      <c r="K8" s="10" t="s">
        <v>42</v>
      </c>
      <c r="M8" s="10" t="s">
        <v>43</v>
      </c>
      <c r="O8" s="10" t="s">
        <v>44</v>
      </c>
      <c r="Q8" s="10" t="s">
        <v>45</v>
      </c>
    </row>
    <row r="9" spans="1:17" ht="18" x14ac:dyDescent="0.4">
      <c r="A9" s="7" t="s">
        <v>39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rightToLeft="1" topLeftCell="F1" zoomScale="80" zoomScaleNormal="80" workbookViewId="0">
      <selection activeCell="AG26" sqref="AG26"/>
    </sheetView>
  </sheetViews>
  <sheetFormatPr defaultRowHeight="17.25" x14ac:dyDescent="0.4"/>
  <cols>
    <col min="1" max="1" width="17" style="1" customWidth="1"/>
    <col min="2" max="2" width="1.375" style="1" customWidth="1"/>
    <col min="3" max="3" width="8.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7.125" style="1" customWidth="1"/>
    <col min="12" max="12" width="1.375" style="1" customWidth="1"/>
    <col min="13" max="13" width="7.125" style="1" customWidth="1"/>
    <col min="14" max="14" width="1.375" style="1" customWidth="1"/>
    <col min="15" max="15" width="11.375" style="1" customWidth="1"/>
    <col min="16" max="16" width="1.375" style="1" customWidth="1"/>
    <col min="17" max="17" width="18.5" style="1" customWidth="1"/>
    <col min="18" max="18" width="1.375" style="1" customWidth="1"/>
    <col min="19" max="19" width="18.5" style="1" customWidth="1"/>
    <col min="20" max="20" width="1.375" style="1" customWidth="1"/>
    <col min="21" max="21" width="11.375" style="1" customWidth="1"/>
    <col min="22" max="22" width="18.5" style="1" customWidth="1"/>
    <col min="23" max="23" width="1.375" style="1" customWidth="1"/>
    <col min="24" max="24" width="11.375" style="1" customWidth="1"/>
    <col min="25" max="25" width="18.5" style="1" customWidth="1"/>
    <col min="26" max="26" width="1.375" style="1" customWidth="1"/>
    <col min="27" max="27" width="11.375" style="1" customWidth="1"/>
    <col min="28" max="28" width="1.375" style="1" customWidth="1"/>
    <col min="29" max="29" width="11.375" style="1" customWidth="1"/>
    <col min="30" max="30" width="1.375" style="1" customWidth="1"/>
    <col min="31" max="31" width="18.5" style="1" customWidth="1"/>
    <col min="32" max="32" width="1.375" style="1" customWidth="1"/>
    <col min="33" max="33" width="18.5" style="1" customWidth="1"/>
    <col min="34" max="34" width="1.375" style="1" customWidth="1"/>
    <col min="35" max="35" width="8.5" style="1" customWidth="1"/>
    <col min="36" max="16384" width="9" style="1"/>
  </cols>
  <sheetData>
    <row r="1" spans="1:35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1:35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5" spans="1:35" ht="18.75" x14ac:dyDescent="0.4">
      <c r="A5" s="42" t="s">
        <v>46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7" spans="1:35" ht="18.75" x14ac:dyDescent="0.4">
      <c r="C7" s="36" t="s">
        <v>47</v>
      </c>
      <c r="D7" s="37"/>
      <c r="E7" s="37"/>
      <c r="F7" s="37"/>
      <c r="G7" s="37"/>
      <c r="H7" s="37"/>
      <c r="I7" s="37"/>
      <c r="J7" s="37"/>
      <c r="K7" s="37"/>
      <c r="L7" s="37"/>
      <c r="M7" s="37"/>
      <c r="O7" s="36" t="s">
        <v>5</v>
      </c>
      <c r="P7" s="37"/>
      <c r="Q7" s="37"/>
      <c r="R7" s="37"/>
      <c r="S7" s="37"/>
      <c r="U7" s="36" t="s">
        <v>6</v>
      </c>
      <c r="V7" s="37"/>
      <c r="W7" s="37"/>
      <c r="X7" s="37"/>
      <c r="Y7" s="37"/>
      <c r="AA7" s="36" t="s">
        <v>7</v>
      </c>
      <c r="AB7" s="37"/>
      <c r="AC7" s="37"/>
      <c r="AD7" s="37"/>
      <c r="AE7" s="37"/>
      <c r="AF7" s="37"/>
      <c r="AG7" s="37"/>
      <c r="AH7" s="37"/>
      <c r="AI7" s="37"/>
    </row>
    <row r="8" spans="1:35" ht="18" x14ac:dyDescent="0.4">
      <c r="A8" s="38" t="s">
        <v>48</v>
      </c>
      <c r="C8" s="40" t="s">
        <v>49</v>
      </c>
      <c r="E8" s="40" t="s">
        <v>50</v>
      </c>
      <c r="G8" s="40" t="s">
        <v>51</v>
      </c>
      <c r="I8" s="40" t="s">
        <v>52</v>
      </c>
      <c r="K8" s="40" t="s">
        <v>53</v>
      </c>
      <c r="M8" s="40" t="s">
        <v>45</v>
      </c>
      <c r="O8" s="38" t="s">
        <v>9</v>
      </c>
      <c r="Q8" s="38" t="s">
        <v>10</v>
      </c>
      <c r="S8" s="38" t="s">
        <v>11</v>
      </c>
      <c r="U8" s="38" t="s">
        <v>12</v>
      </c>
      <c r="V8" s="35"/>
      <c r="X8" s="38" t="s">
        <v>13</v>
      </c>
      <c r="Y8" s="35"/>
      <c r="AA8" s="38" t="s">
        <v>9</v>
      </c>
      <c r="AC8" s="40" t="s">
        <v>54</v>
      </c>
      <c r="AE8" s="38" t="s">
        <v>10</v>
      </c>
      <c r="AG8" s="38" t="s">
        <v>11</v>
      </c>
      <c r="AI8" s="40" t="s">
        <v>15</v>
      </c>
    </row>
    <row r="9" spans="1:35" ht="18" x14ac:dyDescent="0.4">
      <c r="A9" s="39"/>
      <c r="C9" s="39"/>
      <c r="E9" s="39"/>
      <c r="G9" s="39"/>
      <c r="I9" s="39"/>
      <c r="K9" s="39"/>
      <c r="M9" s="39"/>
      <c r="O9" s="39"/>
      <c r="Q9" s="39"/>
      <c r="S9" s="39"/>
      <c r="U9" s="2" t="s">
        <v>9</v>
      </c>
      <c r="V9" s="2" t="s">
        <v>10</v>
      </c>
      <c r="X9" s="2" t="s">
        <v>9</v>
      </c>
      <c r="Y9" s="2" t="s">
        <v>16</v>
      </c>
      <c r="AA9" s="39"/>
      <c r="AC9" s="39"/>
      <c r="AE9" s="39"/>
      <c r="AG9" s="39"/>
      <c r="AI9" s="39"/>
    </row>
    <row r="10" spans="1:35" ht="36" x14ac:dyDescent="0.4">
      <c r="A10" s="3" t="s">
        <v>55</v>
      </c>
      <c r="C10" s="6" t="s">
        <v>56</v>
      </c>
      <c r="E10" s="6" t="s">
        <v>57</v>
      </c>
      <c r="G10" s="6" t="s">
        <v>58</v>
      </c>
      <c r="I10" s="6" t="s">
        <v>59</v>
      </c>
      <c r="K10" s="6" t="s">
        <v>60</v>
      </c>
      <c r="O10" s="4">
        <v>254</v>
      </c>
      <c r="Q10" s="4">
        <v>256586497</v>
      </c>
      <c r="S10" s="4">
        <v>256493502</v>
      </c>
      <c r="U10" s="4">
        <v>0</v>
      </c>
      <c r="V10" s="4">
        <v>0</v>
      </c>
      <c r="X10" s="4">
        <v>254</v>
      </c>
      <c r="Y10" s="4">
        <v>254000000</v>
      </c>
      <c r="AA10" s="24">
        <v>0</v>
      </c>
      <c r="AB10" s="24"/>
      <c r="AC10" s="24">
        <v>0</v>
      </c>
      <c r="AD10" s="24"/>
      <c r="AE10" s="24">
        <v>0</v>
      </c>
      <c r="AF10" s="24"/>
      <c r="AG10" s="24">
        <v>0</v>
      </c>
      <c r="AI10" s="24">
        <v>0</v>
      </c>
    </row>
    <row r="11" spans="1:35" ht="36" x14ac:dyDescent="0.4">
      <c r="A11" s="3" t="s">
        <v>61</v>
      </c>
      <c r="C11" s="6" t="s">
        <v>62</v>
      </c>
      <c r="E11" s="6" t="s">
        <v>57</v>
      </c>
      <c r="G11" s="6" t="s">
        <v>63</v>
      </c>
      <c r="I11" s="6" t="s">
        <v>64</v>
      </c>
      <c r="K11" s="6" t="s">
        <v>65</v>
      </c>
      <c r="O11" s="4">
        <v>44598</v>
      </c>
      <c r="Q11" s="4">
        <v>34922561783</v>
      </c>
      <c r="S11" s="4">
        <v>37812249287</v>
      </c>
      <c r="U11" s="24">
        <v>0</v>
      </c>
      <c r="V11" s="24">
        <v>0</v>
      </c>
      <c r="W11" s="24"/>
      <c r="X11" s="24">
        <v>0</v>
      </c>
      <c r="Y11" s="24">
        <v>0</v>
      </c>
      <c r="Z11" s="6"/>
      <c r="AA11" s="4">
        <v>44598</v>
      </c>
      <c r="AC11" s="4">
        <v>857570</v>
      </c>
      <c r="AE11" s="4">
        <v>34922561783</v>
      </c>
      <c r="AG11" s="4">
        <v>38238974789</v>
      </c>
      <c r="AI11" s="5">
        <v>5.3022566293908155E-2</v>
      </c>
    </row>
    <row r="12" spans="1:35" ht="36" x14ac:dyDescent="0.4">
      <c r="A12" s="3" t="s">
        <v>66</v>
      </c>
      <c r="C12" s="6" t="s">
        <v>62</v>
      </c>
      <c r="E12" s="6" t="s">
        <v>57</v>
      </c>
      <c r="G12" s="6" t="s">
        <v>63</v>
      </c>
      <c r="I12" s="6" t="s">
        <v>67</v>
      </c>
      <c r="K12" s="6" t="s">
        <v>65</v>
      </c>
      <c r="O12" s="4">
        <v>3029</v>
      </c>
      <c r="Q12" s="4">
        <v>2310805588</v>
      </c>
      <c r="S12" s="4">
        <v>2341237923</v>
      </c>
      <c r="U12" s="24">
        <v>0</v>
      </c>
      <c r="V12" s="24">
        <v>0</v>
      </c>
      <c r="W12" s="24"/>
      <c r="X12" s="24">
        <v>0</v>
      </c>
      <c r="Y12" s="24">
        <v>0</v>
      </c>
      <c r="Z12" s="6"/>
      <c r="AA12" s="4">
        <v>3029</v>
      </c>
      <c r="AC12" s="4">
        <v>791642</v>
      </c>
      <c r="AE12" s="4">
        <v>2310805588</v>
      </c>
      <c r="AG12" s="4">
        <v>2397449002</v>
      </c>
      <c r="AI12" s="5">
        <v>3.32432810623826E-3</v>
      </c>
    </row>
    <row r="13" spans="1:35" ht="36" x14ac:dyDescent="0.4">
      <c r="A13" s="3" t="s">
        <v>68</v>
      </c>
      <c r="C13" s="6" t="s">
        <v>56</v>
      </c>
      <c r="E13" s="6" t="s">
        <v>57</v>
      </c>
      <c r="G13" s="6" t="s">
        <v>69</v>
      </c>
      <c r="I13" s="6" t="s">
        <v>70</v>
      </c>
      <c r="K13" s="6" t="s">
        <v>65</v>
      </c>
      <c r="O13" s="4">
        <v>13853</v>
      </c>
      <c r="Q13" s="4">
        <v>10357012543</v>
      </c>
      <c r="S13" s="4">
        <v>10601358297</v>
      </c>
      <c r="U13" s="24">
        <v>0</v>
      </c>
      <c r="V13" s="24">
        <v>0</v>
      </c>
      <c r="W13" s="24"/>
      <c r="X13" s="24">
        <v>0</v>
      </c>
      <c r="Y13" s="24">
        <v>0</v>
      </c>
      <c r="Z13" s="6"/>
      <c r="AA13" s="4">
        <v>13853</v>
      </c>
      <c r="AC13" s="4">
        <v>780830</v>
      </c>
      <c r="AE13" s="4">
        <v>10357012543</v>
      </c>
      <c r="AG13" s="4">
        <v>10814877438</v>
      </c>
      <c r="AI13" s="5">
        <v>1.4996023274185762E-2</v>
      </c>
    </row>
    <row r="14" spans="1:35" ht="36" x14ac:dyDescent="0.4">
      <c r="A14" s="3" t="s">
        <v>71</v>
      </c>
      <c r="C14" s="6" t="s">
        <v>56</v>
      </c>
      <c r="E14" s="6" t="s">
        <v>57</v>
      </c>
      <c r="G14" s="6" t="s">
        <v>72</v>
      </c>
      <c r="I14" s="6" t="s">
        <v>73</v>
      </c>
      <c r="K14" s="6" t="s">
        <v>65</v>
      </c>
      <c r="O14" s="4">
        <v>43499</v>
      </c>
      <c r="Q14" s="4">
        <v>32663216933</v>
      </c>
      <c r="S14" s="4">
        <v>32665698680</v>
      </c>
      <c r="U14" s="24">
        <v>0</v>
      </c>
      <c r="V14" s="24">
        <v>0</v>
      </c>
      <c r="W14" s="24"/>
      <c r="X14" s="24">
        <v>0</v>
      </c>
      <c r="Y14" s="24">
        <v>0</v>
      </c>
      <c r="Z14" s="6"/>
      <c r="AA14" s="4">
        <v>43499</v>
      </c>
      <c r="AC14" s="4">
        <v>770025</v>
      </c>
      <c r="AE14" s="4">
        <v>32663216933</v>
      </c>
      <c r="AG14" s="4">
        <v>33489246449</v>
      </c>
      <c r="AI14" s="5">
        <v>4.6436542814582274E-2</v>
      </c>
    </row>
    <row r="15" spans="1:35" ht="36" x14ac:dyDescent="0.4">
      <c r="A15" s="3" t="s">
        <v>74</v>
      </c>
      <c r="C15" s="6" t="s">
        <v>56</v>
      </c>
      <c r="E15" s="6" t="s">
        <v>57</v>
      </c>
      <c r="G15" s="6" t="s">
        <v>75</v>
      </c>
      <c r="I15" s="6" t="s">
        <v>76</v>
      </c>
      <c r="K15" s="6" t="s">
        <v>65</v>
      </c>
      <c r="O15" s="4">
        <v>48433</v>
      </c>
      <c r="Q15" s="4">
        <v>36239780001</v>
      </c>
      <c r="S15" s="4">
        <v>36256667378</v>
      </c>
      <c r="U15" s="24">
        <v>0</v>
      </c>
      <c r="V15" s="24">
        <v>0</v>
      </c>
      <c r="W15" s="24"/>
      <c r="X15" s="24">
        <v>0</v>
      </c>
      <c r="Y15" s="24">
        <v>0</v>
      </c>
      <c r="Z15" s="6"/>
      <c r="AA15" s="4">
        <v>48433</v>
      </c>
      <c r="AC15" s="4">
        <v>763238</v>
      </c>
      <c r="AE15" s="4">
        <v>36239780001</v>
      </c>
      <c r="AG15" s="4">
        <v>36959205984</v>
      </c>
      <c r="AI15" s="5">
        <v>5.1248025352933241E-2</v>
      </c>
    </row>
    <row r="16" spans="1:35" ht="36" x14ac:dyDescent="0.4">
      <c r="A16" s="3" t="s">
        <v>77</v>
      </c>
      <c r="C16" s="6" t="s">
        <v>56</v>
      </c>
      <c r="E16" s="6" t="s">
        <v>57</v>
      </c>
      <c r="G16" s="6" t="s">
        <v>78</v>
      </c>
      <c r="I16" s="6" t="s">
        <v>79</v>
      </c>
      <c r="K16" s="6" t="s">
        <v>65</v>
      </c>
      <c r="O16" s="4">
        <v>40933</v>
      </c>
      <c r="Q16" s="4">
        <v>29794567974</v>
      </c>
      <c r="S16" s="4">
        <v>30100560119</v>
      </c>
      <c r="U16" s="24">
        <v>0</v>
      </c>
      <c r="V16" s="24">
        <v>0</v>
      </c>
      <c r="W16" s="24"/>
      <c r="X16" s="24">
        <v>0</v>
      </c>
      <c r="Y16" s="24">
        <v>0</v>
      </c>
      <c r="Z16" s="6"/>
      <c r="AA16" s="4">
        <v>40933</v>
      </c>
      <c r="AC16" s="4">
        <v>752006</v>
      </c>
      <c r="AE16" s="4">
        <v>29794567974</v>
      </c>
      <c r="AG16" s="4">
        <v>30776282386</v>
      </c>
      <c r="AI16" s="5">
        <v>4.2674718192527085E-2</v>
      </c>
    </row>
    <row r="17" spans="1:35" ht="36" x14ac:dyDescent="0.4">
      <c r="A17" s="3" t="s">
        <v>80</v>
      </c>
      <c r="C17" s="6" t="s">
        <v>56</v>
      </c>
      <c r="E17" s="6" t="s">
        <v>57</v>
      </c>
      <c r="G17" s="6" t="s">
        <v>81</v>
      </c>
      <c r="I17" s="6" t="s">
        <v>82</v>
      </c>
      <c r="K17" s="6" t="s">
        <v>65</v>
      </c>
      <c r="O17" s="4">
        <v>20000</v>
      </c>
      <c r="Q17" s="4">
        <v>12162223999</v>
      </c>
      <c r="S17" s="4">
        <v>11797861250</v>
      </c>
      <c r="U17" s="24">
        <v>0</v>
      </c>
      <c r="V17" s="24">
        <v>0</v>
      </c>
      <c r="W17" s="24"/>
      <c r="X17" s="24">
        <v>0</v>
      </c>
      <c r="Y17" s="24">
        <v>0</v>
      </c>
      <c r="Z17" s="6"/>
      <c r="AA17" s="4">
        <v>20000</v>
      </c>
      <c r="AC17" s="4">
        <v>604038</v>
      </c>
      <c r="AE17" s="4">
        <v>12162223999</v>
      </c>
      <c r="AG17" s="4">
        <v>12078570362</v>
      </c>
      <c r="AI17" s="5">
        <v>1.6748273228784635E-2</v>
      </c>
    </row>
    <row r="18" spans="1:35" ht="36" x14ac:dyDescent="0.4">
      <c r="A18" s="3" t="s">
        <v>83</v>
      </c>
      <c r="C18" s="6" t="s">
        <v>62</v>
      </c>
      <c r="E18" s="6" t="s">
        <v>57</v>
      </c>
      <c r="G18" s="6" t="s">
        <v>84</v>
      </c>
      <c r="I18" s="6" t="s">
        <v>85</v>
      </c>
      <c r="K18" s="6" t="s">
        <v>65</v>
      </c>
      <c r="O18" s="4">
        <v>22266</v>
      </c>
      <c r="Q18" s="4">
        <v>17549009875</v>
      </c>
      <c r="S18" s="4">
        <v>19601013958</v>
      </c>
      <c r="U18" s="24">
        <v>0</v>
      </c>
      <c r="V18" s="24">
        <v>0</v>
      </c>
      <c r="W18" s="24"/>
      <c r="X18" s="24">
        <v>0</v>
      </c>
      <c r="Y18" s="24">
        <v>0</v>
      </c>
      <c r="Z18" s="6"/>
      <c r="AA18" s="4">
        <v>22266</v>
      </c>
      <c r="AC18" s="4">
        <v>920610</v>
      </c>
      <c r="AE18" s="4">
        <v>17549009875</v>
      </c>
      <c r="AG18" s="4">
        <v>20494586943</v>
      </c>
      <c r="AI18" s="5">
        <v>2.8418010703678179E-2</v>
      </c>
    </row>
    <row r="19" spans="1:35" ht="36" x14ac:dyDescent="0.4">
      <c r="A19" s="3" t="s">
        <v>86</v>
      </c>
      <c r="C19" s="6" t="s">
        <v>62</v>
      </c>
      <c r="E19" s="6" t="s">
        <v>57</v>
      </c>
      <c r="G19" s="6" t="s">
        <v>84</v>
      </c>
      <c r="I19" s="6" t="s">
        <v>87</v>
      </c>
      <c r="K19" s="6" t="s">
        <v>65</v>
      </c>
      <c r="O19" s="4">
        <v>11624</v>
      </c>
      <c r="Q19" s="4">
        <v>9425188002</v>
      </c>
      <c r="S19" s="4">
        <v>10111744354</v>
      </c>
      <c r="U19" s="4">
        <v>12000</v>
      </c>
      <c r="V19" s="4">
        <v>10489900950</v>
      </c>
      <c r="X19" s="4">
        <v>0</v>
      </c>
      <c r="Y19" s="4">
        <v>0</v>
      </c>
      <c r="AA19" s="4">
        <v>23624</v>
      </c>
      <c r="AC19" s="4">
        <v>883230</v>
      </c>
      <c r="AE19" s="4">
        <v>19915088952</v>
      </c>
      <c r="AG19" s="4">
        <v>20861643662</v>
      </c>
      <c r="AI19" s="5">
        <v>2.8926975426822391E-2</v>
      </c>
    </row>
    <row r="20" spans="1:35" ht="36" x14ac:dyDescent="0.4">
      <c r="A20" s="3" t="s">
        <v>88</v>
      </c>
      <c r="C20" s="6" t="s">
        <v>56</v>
      </c>
      <c r="E20" s="6" t="s">
        <v>57</v>
      </c>
      <c r="G20" s="6" t="s">
        <v>89</v>
      </c>
      <c r="I20" s="6" t="s">
        <v>90</v>
      </c>
      <c r="K20" s="6" t="s">
        <v>65</v>
      </c>
      <c r="O20" s="24">
        <v>0</v>
      </c>
      <c r="P20" s="24"/>
      <c r="Q20" s="24">
        <v>0</v>
      </c>
      <c r="R20" s="24"/>
      <c r="S20" s="24">
        <v>0</v>
      </c>
      <c r="T20" s="6"/>
      <c r="U20" s="4">
        <v>22000</v>
      </c>
      <c r="V20" s="4">
        <v>15202148973</v>
      </c>
      <c r="X20" s="4">
        <v>0</v>
      </c>
      <c r="Y20" s="4">
        <v>0</v>
      </c>
      <c r="AA20" s="4">
        <v>22000</v>
      </c>
      <c r="AC20" s="4">
        <v>701956</v>
      </c>
      <c r="AE20" s="4">
        <v>15202148973</v>
      </c>
      <c r="AG20" s="4">
        <v>15440232950</v>
      </c>
      <c r="AI20" s="5">
        <v>2.1409590076673958E-2</v>
      </c>
    </row>
    <row r="21" spans="1:35" ht="36" x14ac:dyDescent="0.4">
      <c r="A21" s="3" t="s">
        <v>91</v>
      </c>
      <c r="C21" s="6" t="s">
        <v>56</v>
      </c>
      <c r="E21" s="6" t="s">
        <v>57</v>
      </c>
      <c r="G21" s="6" t="s">
        <v>63</v>
      </c>
      <c r="I21" s="6" t="s">
        <v>92</v>
      </c>
      <c r="K21" s="6" t="s">
        <v>65</v>
      </c>
      <c r="O21" s="4">
        <v>37274</v>
      </c>
      <c r="Q21" s="4">
        <v>30386473318</v>
      </c>
      <c r="S21" s="4">
        <v>34033378982</v>
      </c>
      <c r="U21" s="24">
        <v>0</v>
      </c>
      <c r="V21" s="24">
        <v>0</v>
      </c>
      <c r="W21" s="24"/>
      <c r="X21" s="24">
        <v>0</v>
      </c>
      <c r="Y21" s="24">
        <v>0</v>
      </c>
      <c r="Z21" s="6"/>
      <c r="AA21" s="4">
        <v>37274</v>
      </c>
      <c r="AC21" s="4">
        <v>923155</v>
      </c>
      <c r="AE21" s="4">
        <v>30386473318</v>
      </c>
      <c r="AG21" s="4">
        <v>34403442716</v>
      </c>
      <c r="AI21" s="5">
        <v>4.7704177013462391E-2</v>
      </c>
    </row>
    <row r="22" spans="1:35" ht="36" x14ac:dyDescent="0.4">
      <c r="A22" s="3" t="s">
        <v>93</v>
      </c>
      <c r="C22" s="6" t="s">
        <v>56</v>
      </c>
      <c r="E22" s="6" t="s">
        <v>57</v>
      </c>
      <c r="G22" s="6" t="s">
        <v>63</v>
      </c>
      <c r="I22" s="6" t="s">
        <v>94</v>
      </c>
      <c r="K22" s="6" t="s">
        <v>65</v>
      </c>
      <c r="O22" s="4">
        <v>11417</v>
      </c>
      <c r="Q22" s="4">
        <v>9419761000</v>
      </c>
      <c r="S22" s="4">
        <v>10107247626</v>
      </c>
      <c r="U22" s="24">
        <v>0</v>
      </c>
      <c r="V22" s="24">
        <v>0</v>
      </c>
      <c r="W22" s="24"/>
      <c r="X22" s="24">
        <v>0</v>
      </c>
      <c r="Y22" s="24">
        <v>0</v>
      </c>
      <c r="Z22" s="6"/>
      <c r="AA22" s="4">
        <v>11417</v>
      </c>
      <c r="AC22" s="4">
        <v>895111</v>
      </c>
      <c r="AE22" s="4">
        <v>9419761000</v>
      </c>
      <c r="AG22" s="4">
        <v>10217630006</v>
      </c>
      <c r="AI22" s="5">
        <v>1.4167873677293431E-2</v>
      </c>
    </row>
    <row r="23" spans="1:35" ht="36" x14ac:dyDescent="0.4">
      <c r="A23" s="3" t="s">
        <v>95</v>
      </c>
      <c r="C23" s="6" t="s">
        <v>56</v>
      </c>
      <c r="E23" s="6" t="s">
        <v>57</v>
      </c>
      <c r="G23" s="6" t="s">
        <v>63</v>
      </c>
      <c r="I23" s="6" t="s">
        <v>96</v>
      </c>
      <c r="K23" s="6" t="s">
        <v>65</v>
      </c>
      <c r="O23" s="4">
        <v>34894</v>
      </c>
      <c r="Q23" s="4">
        <v>28440513842</v>
      </c>
      <c r="S23" s="4">
        <v>30505574098</v>
      </c>
      <c r="U23" s="24">
        <v>0</v>
      </c>
      <c r="V23" s="24">
        <v>0</v>
      </c>
      <c r="W23" s="24"/>
      <c r="X23" s="24">
        <v>0</v>
      </c>
      <c r="Y23" s="24">
        <v>0</v>
      </c>
      <c r="Z23" s="6"/>
      <c r="AA23" s="4">
        <v>34894</v>
      </c>
      <c r="AC23" s="4">
        <v>883372</v>
      </c>
      <c r="AE23" s="4">
        <v>28440513842</v>
      </c>
      <c r="AG23" s="4">
        <v>30818795649</v>
      </c>
      <c r="AI23" s="5">
        <v>4.2733667531996207E-2</v>
      </c>
    </row>
    <row r="24" spans="1:35" ht="36" x14ac:dyDescent="0.4">
      <c r="A24" s="3" t="s">
        <v>97</v>
      </c>
      <c r="C24" s="6" t="s">
        <v>56</v>
      </c>
      <c r="E24" s="6" t="s">
        <v>57</v>
      </c>
      <c r="G24" s="6" t="s">
        <v>63</v>
      </c>
      <c r="I24" s="6" t="s">
        <v>98</v>
      </c>
      <c r="K24" s="6" t="s">
        <v>65</v>
      </c>
      <c r="O24" s="4">
        <v>9862</v>
      </c>
      <c r="Q24" s="4">
        <v>7939747101</v>
      </c>
      <c r="S24" s="4">
        <v>8483914190</v>
      </c>
      <c r="U24" s="24">
        <v>0</v>
      </c>
      <c r="V24" s="24">
        <v>0</v>
      </c>
      <c r="W24" s="24"/>
      <c r="X24" s="24">
        <v>0</v>
      </c>
      <c r="Y24" s="24">
        <v>0</v>
      </c>
      <c r="Z24" s="6"/>
      <c r="AA24" s="4">
        <v>9862</v>
      </c>
      <c r="AC24" s="4">
        <v>863512</v>
      </c>
      <c r="AE24" s="4">
        <v>7939747101</v>
      </c>
      <c r="AG24" s="4">
        <v>8514411827</v>
      </c>
      <c r="AI24" s="5">
        <v>1.1806173362174214E-2</v>
      </c>
    </row>
    <row r="25" spans="1:35" ht="36" x14ac:dyDescent="0.4">
      <c r="A25" s="3" t="s">
        <v>99</v>
      </c>
      <c r="C25" s="6" t="s">
        <v>56</v>
      </c>
      <c r="E25" s="6" t="s">
        <v>57</v>
      </c>
      <c r="G25" s="6" t="s">
        <v>100</v>
      </c>
      <c r="I25" s="6" t="s">
        <v>101</v>
      </c>
      <c r="K25" s="6" t="s">
        <v>102</v>
      </c>
      <c r="O25" s="4">
        <v>2400</v>
      </c>
      <c r="Q25" s="4">
        <v>2348224532</v>
      </c>
      <c r="S25" s="4">
        <v>2308328740</v>
      </c>
      <c r="U25" s="24">
        <v>0</v>
      </c>
      <c r="V25" s="24">
        <v>0</v>
      </c>
      <c r="W25" s="24"/>
      <c r="X25" s="24">
        <v>0</v>
      </c>
      <c r="Y25" s="24">
        <v>0</v>
      </c>
      <c r="Z25" s="6"/>
      <c r="AA25" s="4">
        <v>2400</v>
      </c>
      <c r="AC25" s="4">
        <v>959999</v>
      </c>
      <c r="AE25" s="4">
        <v>2348224532</v>
      </c>
      <c r="AG25" s="4">
        <v>2303580000</v>
      </c>
      <c r="AI25" s="5">
        <v>3.194168356690797E-3</v>
      </c>
    </row>
    <row r="26" spans="1:35" ht="18.75" thickBot="1" x14ac:dyDescent="0.45">
      <c r="A26" s="7" t="s">
        <v>39</v>
      </c>
      <c r="O26" s="7">
        <f>SUM(O10:$O$25)</f>
        <v>344336</v>
      </c>
      <c r="Q26" s="7">
        <f>SUM(Q10:$Q$25)</f>
        <v>264215672988</v>
      </c>
      <c r="S26" s="7">
        <f>SUM(S10:$S$25)</f>
        <v>276983328384</v>
      </c>
      <c r="U26" s="7">
        <f>SUM(U10:$U$25)</f>
        <v>34000</v>
      </c>
      <c r="V26" s="7">
        <f>SUM(V10:$V$25)</f>
        <v>25692049923</v>
      </c>
      <c r="X26" s="7">
        <f>SUM(X10:$X$25)</f>
        <v>254</v>
      </c>
      <c r="Y26" s="7">
        <f>SUM(Y10:$Y$25)</f>
        <v>254000000</v>
      </c>
      <c r="AA26" s="7">
        <f>SUM(AA10:$AA$25)</f>
        <v>378082</v>
      </c>
      <c r="AC26" s="7">
        <f>SUM(AC10:$AC$25)</f>
        <v>12350294</v>
      </c>
      <c r="AE26" s="7">
        <f>SUM(AE10:$AE$25)</f>
        <v>289651136414</v>
      </c>
      <c r="AG26" s="7">
        <f>SUM(AG10:$AG$25)</f>
        <v>307808930163</v>
      </c>
      <c r="AI26" s="8">
        <f>SUM(AI10:$AI$25)</f>
        <v>0.42681111341195099</v>
      </c>
    </row>
    <row r="27" spans="1:35" ht="18" x14ac:dyDescent="0.4">
      <c r="O27" s="9"/>
      <c r="Q27" s="9"/>
      <c r="S27" s="9"/>
      <c r="U27" s="9"/>
      <c r="V27" s="9"/>
      <c r="X27" s="9"/>
      <c r="Y27" s="9"/>
      <c r="AA27" s="9"/>
      <c r="AC27" s="9"/>
      <c r="AE27" s="9"/>
      <c r="AG27" s="9"/>
      <c r="AI27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375" style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4.25" style="1" customWidth="1"/>
    <col min="8" max="8" width="1.375" style="1" customWidth="1"/>
    <col min="9" max="9" width="8.5" style="1" customWidth="1"/>
    <col min="10" max="10" width="1.375" style="1" customWidth="1"/>
    <col min="11" max="11" width="21.25" style="1" customWidth="1"/>
    <col min="12" max="12" width="1.375" style="1" customWidth="1"/>
    <col min="13" max="13" width="28.375" style="1" customWidth="1"/>
    <col min="14" max="16384" width="9" style="1"/>
  </cols>
  <sheetData>
    <row r="1" spans="1:13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5" spans="1:13" ht="18.75" x14ac:dyDescent="0.4">
      <c r="A5" s="42" t="s">
        <v>103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8.75" x14ac:dyDescent="0.4">
      <c r="A6" s="42" t="s">
        <v>104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3" ht="18.75" x14ac:dyDescent="0.4">
      <c r="C8" s="36" t="s">
        <v>7</v>
      </c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37.5" x14ac:dyDescent="0.4">
      <c r="A9" s="10" t="s">
        <v>105</v>
      </c>
      <c r="C9" s="10" t="s">
        <v>9</v>
      </c>
      <c r="E9" s="10" t="s">
        <v>106</v>
      </c>
      <c r="G9" s="10" t="s">
        <v>107</v>
      </c>
      <c r="I9" s="10" t="s">
        <v>108</v>
      </c>
      <c r="K9" s="11" t="s">
        <v>109</v>
      </c>
      <c r="M9" s="10" t="s">
        <v>110</v>
      </c>
    </row>
    <row r="10" spans="1:13" ht="18" x14ac:dyDescent="0.4">
      <c r="A10" s="7" t="s">
        <v>39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workbookViewId="0">
      <selection activeCell="K15" sqref="K15"/>
    </sheetView>
  </sheetViews>
  <sheetFormatPr defaultRowHeight="17.25" x14ac:dyDescent="0.4"/>
  <cols>
    <col min="1" max="1" width="21.25" style="1" customWidth="1"/>
    <col min="2" max="2" width="1.375" style="1" customWidth="1"/>
    <col min="3" max="3" width="18.5" style="1" customWidth="1"/>
    <col min="4" max="4" width="1.375" style="1" customWidth="1"/>
    <col min="5" max="5" width="10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0" width="1.375" style="1" customWidth="1"/>
    <col min="11" max="11" width="18.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8.5" style="1" customWidth="1"/>
    <col min="18" max="18" width="1.375" style="1" customWidth="1"/>
    <col min="19" max="19" width="10.625" style="1" customWidth="1"/>
    <col min="20" max="16384" width="9" style="1"/>
  </cols>
  <sheetData>
    <row r="1" spans="1:19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18.75" x14ac:dyDescent="0.4">
      <c r="A5" s="42" t="s">
        <v>111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18.75" x14ac:dyDescent="0.4">
      <c r="C7" s="36" t="s">
        <v>112</v>
      </c>
      <c r="D7" s="37"/>
      <c r="E7" s="37"/>
      <c r="F7" s="37"/>
      <c r="G7" s="37"/>
      <c r="H7" s="37"/>
      <c r="I7" s="37"/>
      <c r="K7" s="10" t="s">
        <v>5</v>
      </c>
      <c r="M7" s="36" t="s">
        <v>6</v>
      </c>
      <c r="N7" s="37"/>
      <c r="O7" s="37"/>
      <c r="Q7" s="36" t="s">
        <v>7</v>
      </c>
      <c r="R7" s="37"/>
      <c r="S7" s="37"/>
    </row>
    <row r="8" spans="1:19" ht="37.5" x14ac:dyDescent="0.4">
      <c r="A8" s="10" t="s">
        <v>113</v>
      </c>
      <c r="C8" s="10" t="s">
        <v>114</v>
      </c>
      <c r="E8" s="10" t="s">
        <v>115</v>
      </c>
      <c r="G8" s="11" t="s">
        <v>116</v>
      </c>
      <c r="I8" s="11" t="s">
        <v>117</v>
      </c>
      <c r="K8" s="10" t="s">
        <v>118</v>
      </c>
      <c r="M8" s="10" t="s">
        <v>119</v>
      </c>
      <c r="O8" s="10" t="s">
        <v>120</v>
      </c>
      <c r="Q8" s="10" t="s">
        <v>118</v>
      </c>
      <c r="S8" s="11" t="s">
        <v>15</v>
      </c>
    </row>
    <row r="9" spans="1:19" ht="18" x14ac:dyDescent="0.4">
      <c r="A9" s="3" t="s">
        <v>121</v>
      </c>
      <c r="C9" s="6" t="s">
        <v>122</v>
      </c>
      <c r="E9" s="12" t="s">
        <v>123</v>
      </c>
      <c r="G9" s="6" t="s">
        <v>124</v>
      </c>
      <c r="I9" s="6" t="s">
        <v>125</v>
      </c>
      <c r="K9" s="4">
        <v>15515872251</v>
      </c>
      <c r="M9" s="4">
        <v>66228240638</v>
      </c>
      <c r="O9" s="4">
        <v>74466275640</v>
      </c>
      <c r="Q9" s="4">
        <v>7277837249</v>
      </c>
      <c r="S9" s="5">
        <v>1.0091525992542651E-2</v>
      </c>
    </row>
    <row r="10" spans="1:19" ht="18" x14ac:dyDescent="0.4">
      <c r="A10" s="3" t="s">
        <v>121</v>
      </c>
      <c r="C10" s="6" t="s">
        <v>126</v>
      </c>
      <c r="E10" s="12" t="s">
        <v>127</v>
      </c>
      <c r="G10" s="6" t="s">
        <v>128</v>
      </c>
      <c r="I10" s="6" t="s">
        <v>129</v>
      </c>
      <c r="K10" s="4">
        <v>27000000000</v>
      </c>
      <c r="M10" s="25" t="s">
        <v>252</v>
      </c>
      <c r="N10" s="24"/>
      <c r="O10" s="25" t="s">
        <v>252</v>
      </c>
      <c r="P10" s="6"/>
      <c r="Q10" s="4">
        <v>27000000000</v>
      </c>
      <c r="S10" s="5">
        <v>3.7438485153826445E-2</v>
      </c>
    </row>
    <row r="11" spans="1:19" ht="18" x14ac:dyDescent="0.4">
      <c r="A11" s="3" t="s">
        <v>130</v>
      </c>
      <c r="C11" s="6" t="s">
        <v>131</v>
      </c>
      <c r="E11" s="12" t="s">
        <v>132</v>
      </c>
      <c r="G11" s="6" t="s">
        <v>133</v>
      </c>
      <c r="I11" s="6" t="s">
        <v>65</v>
      </c>
      <c r="K11" s="4">
        <v>50000000</v>
      </c>
      <c r="M11" s="25" t="s">
        <v>252</v>
      </c>
      <c r="N11" s="24"/>
      <c r="O11" s="25" t="s">
        <v>252</v>
      </c>
      <c r="P11" s="6"/>
      <c r="Q11" s="4">
        <v>50000000</v>
      </c>
      <c r="S11" s="5">
        <v>6.9330528062641562E-5</v>
      </c>
    </row>
    <row r="12" spans="1:19" ht="18" x14ac:dyDescent="0.4">
      <c r="A12" s="3" t="s">
        <v>130</v>
      </c>
      <c r="C12" s="6" t="s">
        <v>134</v>
      </c>
      <c r="E12" s="12" t="s">
        <v>123</v>
      </c>
      <c r="G12" s="6" t="s">
        <v>135</v>
      </c>
      <c r="I12" s="6" t="s">
        <v>65</v>
      </c>
      <c r="K12" s="4">
        <v>10000000</v>
      </c>
      <c r="M12" s="4">
        <v>518130445</v>
      </c>
      <c r="O12" s="4">
        <v>420000</v>
      </c>
      <c r="Q12" s="4">
        <v>527710445</v>
      </c>
      <c r="S12" s="5">
        <v>7.3172887632043133E-4</v>
      </c>
    </row>
    <row r="13" spans="1:19" ht="18" x14ac:dyDescent="0.4">
      <c r="A13" s="3" t="s">
        <v>136</v>
      </c>
      <c r="C13" s="6" t="s">
        <v>137</v>
      </c>
      <c r="E13" s="12" t="s">
        <v>127</v>
      </c>
      <c r="G13" s="6" t="s">
        <v>138</v>
      </c>
      <c r="I13" s="6" t="s">
        <v>60</v>
      </c>
      <c r="K13" s="25" t="s">
        <v>252</v>
      </c>
      <c r="L13" s="6"/>
      <c r="M13" s="4">
        <v>40000000000</v>
      </c>
      <c r="O13" s="25" t="s">
        <v>252</v>
      </c>
      <c r="Q13" s="4">
        <v>40000000000</v>
      </c>
      <c r="S13" s="5">
        <v>5.5464422450113252E-2</v>
      </c>
    </row>
    <row r="14" spans="1:19" ht="18" x14ac:dyDescent="0.4">
      <c r="A14" s="3" t="s">
        <v>136</v>
      </c>
      <c r="C14" s="6" t="s">
        <v>139</v>
      </c>
      <c r="E14" s="12" t="s">
        <v>123</v>
      </c>
      <c r="G14" s="6" t="s">
        <v>138</v>
      </c>
      <c r="I14" s="6" t="s">
        <v>125</v>
      </c>
      <c r="K14" s="25" t="s">
        <v>252</v>
      </c>
      <c r="L14" s="6"/>
      <c r="M14" s="4">
        <v>40000000000</v>
      </c>
      <c r="O14" s="4">
        <v>40000000000</v>
      </c>
      <c r="Q14" s="25" t="s">
        <v>252</v>
      </c>
      <c r="R14" s="24"/>
      <c r="S14" s="24">
        <v>0</v>
      </c>
    </row>
    <row r="15" spans="1:19" ht="18" x14ac:dyDescent="0.4">
      <c r="A15" s="7" t="s">
        <v>39</v>
      </c>
      <c r="K15" s="7">
        <f>SUM(K9:$K$14)</f>
        <v>42575872251</v>
      </c>
      <c r="M15" s="7">
        <f>SUM(M9:$M$14)</f>
        <v>146746371083</v>
      </c>
      <c r="O15" s="7">
        <f>SUM(O9:$O$14)</f>
        <v>114466695640</v>
      </c>
      <c r="Q15" s="7">
        <f>SUM(Q9:$Q$14)</f>
        <v>74855547694</v>
      </c>
      <c r="S15" s="8">
        <f>SUM(S9:$S$14)</f>
        <v>0.10379549300086542</v>
      </c>
    </row>
    <row r="16" spans="1:19" ht="18" x14ac:dyDescent="0.4">
      <c r="K16" s="9"/>
      <c r="M16" s="9"/>
      <c r="O16" s="9"/>
      <c r="Q16" s="9"/>
      <c r="S16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7.125" style="1" customWidth="1"/>
    <col min="6" max="6" width="1.375" style="1" customWidth="1"/>
    <col min="7" max="7" width="7.125" style="1" customWidth="1"/>
    <col min="8" max="8" width="1.375" style="1" customWidth="1"/>
    <col min="9" max="9" width="11.375" style="1" customWidth="1"/>
    <col min="10" max="10" width="1.375" style="1" customWidth="1"/>
    <col min="11" max="11" width="11.3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1.375" style="1" customWidth="1"/>
    <col min="18" max="18" width="14.25" style="1" customWidth="1"/>
    <col min="19" max="19" width="1.375" style="1" customWidth="1"/>
    <col min="20" max="20" width="11.375" style="1" customWidth="1"/>
    <col min="21" max="21" width="14.25" style="1" customWidth="1"/>
    <col min="22" max="22" width="1.375" style="1" customWidth="1"/>
    <col min="23" max="23" width="11.375" style="1" customWidth="1"/>
    <col min="24" max="24" width="1.375" style="1" customWidth="1"/>
    <col min="25" max="25" width="17" style="1" customWidth="1"/>
    <col min="26" max="26" width="1.375" style="1" customWidth="1"/>
    <col min="27" max="27" width="17" style="1" customWidth="1"/>
    <col min="28" max="28" width="1.375" style="1" customWidth="1"/>
    <col min="29" max="29" width="8.5" style="1" customWidth="1"/>
    <col min="30" max="16384" width="9" style="1"/>
  </cols>
  <sheetData>
    <row r="1" spans="1:29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20.100000000000001" customHeight="1" x14ac:dyDescent="0.4">
      <c r="A2" s="41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5" spans="1:29" ht="18.75" x14ac:dyDescent="0.4">
      <c r="A5" s="42" t="s">
        <v>140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7" spans="1:29" ht="18.75" x14ac:dyDescent="0.4">
      <c r="K7" s="10" t="s">
        <v>5</v>
      </c>
      <c r="M7" s="36" t="s">
        <v>6</v>
      </c>
      <c r="N7" s="37"/>
      <c r="O7" s="37"/>
      <c r="P7" s="37"/>
      <c r="Q7" s="37"/>
      <c r="R7" s="37"/>
      <c r="S7" s="37"/>
      <c r="T7" s="37"/>
      <c r="U7" s="37"/>
      <c r="W7" s="36" t="s">
        <v>7</v>
      </c>
      <c r="X7" s="37"/>
      <c r="Y7" s="37"/>
      <c r="Z7" s="37"/>
      <c r="AA7" s="37"/>
      <c r="AB7" s="37"/>
      <c r="AC7" s="37"/>
    </row>
    <row r="8" spans="1:29" ht="18" x14ac:dyDescent="0.4">
      <c r="A8" s="38" t="s">
        <v>141</v>
      </c>
      <c r="C8" s="40" t="s">
        <v>52</v>
      </c>
      <c r="E8" s="40" t="s">
        <v>117</v>
      </c>
      <c r="G8" s="40" t="s">
        <v>142</v>
      </c>
      <c r="I8" s="40" t="s">
        <v>50</v>
      </c>
      <c r="K8" s="38" t="s">
        <v>9</v>
      </c>
      <c r="M8" s="38" t="s">
        <v>10</v>
      </c>
      <c r="O8" s="38" t="s">
        <v>11</v>
      </c>
      <c r="Q8" s="38" t="s">
        <v>12</v>
      </c>
      <c r="R8" s="35"/>
      <c r="T8" s="38" t="s">
        <v>13</v>
      </c>
      <c r="U8" s="35"/>
      <c r="W8" s="38" t="s">
        <v>9</v>
      </c>
      <c r="Y8" s="38" t="s">
        <v>10</v>
      </c>
      <c r="AA8" s="38" t="s">
        <v>11</v>
      </c>
      <c r="AC8" s="40" t="s">
        <v>15</v>
      </c>
    </row>
    <row r="9" spans="1:29" ht="18" x14ac:dyDescent="0.4">
      <c r="A9" s="39"/>
      <c r="C9" s="39"/>
      <c r="E9" s="39"/>
      <c r="G9" s="39"/>
      <c r="I9" s="39"/>
      <c r="K9" s="39"/>
      <c r="M9" s="39"/>
      <c r="O9" s="39"/>
      <c r="Q9" s="2" t="s">
        <v>9</v>
      </c>
      <c r="R9" s="2" t="s">
        <v>10</v>
      </c>
      <c r="T9" s="2" t="s">
        <v>9</v>
      </c>
      <c r="U9" s="2" t="s">
        <v>16</v>
      </c>
      <c r="W9" s="39"/>
      <c r="Y9" s="39"/>
      <c r="AA9" s="39"/>
      <c r="AC9" s="39"/>
    </row>
    <row r="10" spans="1:29" ht="18" x14ac:dyDescent="0.4">
      <c r="A10" s="7" t="s">
        <v>39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workbookViewId="0">
      <selection activeCell="E8" sqref="E8:E12"/>
    </sheetView>
  </sheetViews>
  <sheetFormatPr defaultRowHeight="17.25" x14ac:dyDescent="0.4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</row>
    <row r="2" spans="1:9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</row>
    <row r="3" spans="1:9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</row>
    <row r="5" spans="1:9" ht="18.75" x14ac:dyDescent="0.4">
      <c r="A5" s="42" t="s">
        <v>144</v>
      </c>
      <c r="B5" s="35"/>
      <c r="C5" s="35"/>
      <c r="D5" s="35"/>
      <c r="E5" s="35"/>
      <c r="F5" s="35"/>
      <c r="G5" s="35"/>
      <c r="H5" s="35"/>
      <c r="I5" s="35"/>
    </row>
    <row r="7" spans="1:9" ht="37.5" x14ac:dyDescent="0.4">
      <c r="A7" s="10" t="s">
        <v>145</v>
      </c>
      <c r="C7" s="10" t="s">
        <v>146</v>
      </c>
      <c r="E7" s="10" t="s">
        <v>118</v>
      </c>
      <c r="G7" s="11" t="s">
        <v>147</v>
      </c>
      <c r="I7" s="11" t="s">
        <v>148</v>
      </c>
    </row>
    <row r="8" spans="1:9" ht="18.75" x14ac:dyDescent="0.4">
      <c r="A8" s="13" t="s">
        <v>149</v>
      </c>
      <c r="C8" s="6" t="s">
        <v>150</v>
      </c>
      <c r="E8" s="15">
        <v>-165183845758</v>
      </c>
      <c r="G8" s="5">
        <f>E8/-130856702360</f>
        <v>1.2623262146982932</v>
      </c>
      <c r="I8" s="5">
        <f>E8/721183025677</f>
        <v>-0.22904566507640151</v>
      </c>
    </row>
    <row r="9" spans="1:9" ht="18.75" x14ac:dyDescent="0.4">
      <c r="A9" s="13" t="s">
        <v>151</v>
      </c>
      <c r="C9" s="6" t="s">
        <v>152</v>
      </c>
      <c r="E9" s="15">
        <v>29492271086</v>
      </c>
      <c r="G9" s="5">
        <f>E9/-130856702360</f>
        <v>-0.22537837614816078</v>
      </c>
      <c r="I9" s="5">
        <f>E9/721183025677</f>
        <v>4.0894294563179105E-2</v>
      </c>
    </row>
    <row r="10" spans="1:9" ht="18.75" x14ac:dyDescent="0.4">
      <c r="A10" s="13" t="s">
        <v>153</v>
      </c>
      <c r="C10" s="6" t="s">
        <v>154</v>
      </c>
      <c r="E10" s="15">
        <v>4127932299</v>
      </c>
      <c r="G10" s="5">
        <f>E10/-130856702360</f>
        <v>-3.1545440352330152E-2</v>
      </c>
      <c r="I10" s="5">
        <f>E10/721183025677</f>
        <v>5.7238345219300804E-3</v>
      </c>
    </row>
    <row r="11" spans="1:9" ht="18.75" x14ac:dyDescent="0.4">
      <c r="A11" s="13" t="s">
        <v>155</v>
      </c>
      <c r="C11" s="6" t="s">
        <v>156</v>
      </c>
      <c r="E11" s="15">
        <v>706940013</v>
      </c>
      <c r="G11" s="5">
        <f>E11/-130856702360</f>
        <v>-5.4023981978021775E-3</v>
      </c>
      <c r="I11" s="5">
        <f>E11/721183025677</f>
        <v>9.8025048819801392E-4</v>
      </c>
    </row>
    <row r="12" spans="1:9" ht="18.75" x14ac:dyDescent="0.4">
      <c r="A12" s="10" t="s">
        <v>39</v>
      </c>
      <c r="E12" s="17">
        <f>SUM(E8:$E$11)</f>
        <v>-130856702360</v>
      </c>
      <c r="G12" s="8">
        <f>SUM(G8:$G$11)</f>
        <v>1.0000000000000002</v>
      </c>
      <c r="I12" s="8">
        <f>SUM(I8:$I$11)</f>
        <v>-0.18144728550309427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rightToLeft="1" topLeftCell="A7" workbookViewId="0">
      <selection activeCell="I20" sqref="I20"/>
    </sheetView>
  </sheetViews>
  <sheetFormatPr defaultRowHeight="17.25" x14ac:dyDescent="0.4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 x14ac:dyDescent="0.4">
      <c r="A1" s="41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0.100000000000001" customHeight="1" x14ac:dyDescent="0.4">
      <c r="A2" s="41" t="s">
        <v>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100000000000001" customHeight="1" x14ac:dyDescent="0.4">
      <c r="A3" s="41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5" spans="1:19" ht="18.75" x14ac:dyDescent="0.4">
      <c r="A5" s="42" t="s">
        <v>157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7" spans="1:19" ht="18.75" x14ac:dyDescent="0.4">
      <c r="C7" s="36" t="s">
        <v>158</v>
      </c>
      <c r="D7" s="37"/>
      <c r="E7" s="37"/>
      <c r="F7" s="37"/>
      <c r="G7" s="37"/>
      <c r="I7" s="36" t="s">
        <v>159</v>
      </c>
      <c r="J7" s="37"/>
      <c r="K7" s="37"/>
      <c r="L7" s="37"/>
      <c r="M7" s="37"/>
      <c r="O7" s="36" t="s">
        <v>7</v>
      </c>
      <c r="P7" s="37"/>
      <c r="Q7" s="37"/>
      <c r="R7" s="37"/>
      <c r="S7" s="37"/>
    </row>
    <row r="8" spans="1:19" ht="56.25" x14ac:dyDescent="0.4">
      <c r="A8" s="10" t="s">
        <v>41</v>
      </c>
      <c r="C8" s="11" t="s">
        <v>160</v>
      </c>
      <c r="E8" s="11" t="s">
        <v>161</v>
      </c>
      <c r="G8" s="11" t="s">
        <v>162</v>
      </c>
      <c r="I8" s="11" t="s">
        <v>163</v>
      </c>
      <c r="K8" s="11" t="s">
        <v>164</v>
      </c>
      <c r="M8" s="11" t="s">
        <v>165</v>
      </c>
      <c r="O8" s="11" t="s">
        <v>163</v>
      </c>
      <c r="Q8" s="11" t="s">
        <v>164</v>
      </c>
      <c r="S8" s="11" t="s">
        <v>165</v>
      </c>
    </row>
    <row r="9" spans="1:19" ht="18" x14ac:dyDescent="0.4">
      <c r="A9" s="12" t="s">
        <v>17</v>
      </c>
      <c r="C9" s="6" t="s">
        <v>166</v>
      </c>
      <c r="E9" s="4">
        <v>372725</v>
      </c>
      <c r="G9" s="4">
        <v>1600</v>
      </c>
      <c r="I9" s="15">
        <v>0</v>
      </c>
      <c r="K9" s="15">
        <v>0</v>
      </c>
      <c r="M9" s="15">
        <v>0</v>
      </c>
      <c r="N9" s="6"/>
      <c r="O9" s="15">
        <v>596360000</v>
      </c>
      <c r="P9" s="16"/>
      <c r="Q9" s="15">
        <v>-34627355</v>
      </c>
      <c r="R9" s="16"/>
      <c r="S9" s="15">
        <v>561732645</v>
      </c>
    </row>
    <row r="10" spans="1:19" ht="18" x14ac:dyDescent="0.4">
      <c r="A10" s="12" t="s">
        <v>19</v>
      </c>
      <c r="C10" s="6" t="s">
        <v>167</v>
      </c>
      <c r="E10" s="4">
        <v>3800000</v>
      </c>
      <c r="G10" s="4">
        <v>50</v>
      </c>
      <c r="I10" s="15">
        <v>0</v>
      </c>
      <c r="K10" s="15">
        <v>0</v>
      </c>
      <c r="M10" s="15">
        <v>0</v>
      </c>
      <c r="N10" s="6"/>
      <c r="O10" s="15">
        <v>190000000</v>
      </c>
      <c r="P10" s="16"/>
      <c r="Q10" s="15">
        <v>0</v>
      </c>
      <c r="R10" s="16"/>
      <c r="S10" s="15">
        <v>190000000</v>
      </c>
    </row>
    <row r="11" spans="1:19" ht="36" x14ac:dyDescent="0.4">
      <c r="A11" s="12" t="s">
        <v>168</v>
      </c>
      <c r="C11" s="6" t="s">
        <v>169</v>
      </c>
      <c r="E11" s="4">
        <v>130333</v>
      </c>
      <c r="G11" s="4">
        <v>1200</v>
      </c>
      <c r="I11" s="15">
        <v>0</v>
      </c>
      <c r="K11" s="15">
        <v>0</v>
      </c>
      <c r="M11" s="15">
        <v>0</v>
      </c>
      <c r="N11" s="6"/>
      <c r="O11" s="15">
        <v>156399600</v>
      </c>
      <c r="P11" s="16"/>
      <c r="Q11" s="15">
        <v>-8412940</v>
      </c>
      <c r="R11" s="16"/>
      <c r="S11" s="15">
        <v>147986660</v>
      </c>
    </row>
    <row r="12" spans="1:19" ht="36" x14ac:dyDescent="0.4">
      <c r="A12" s="12" t="s">
        <v>170</v>
      </c>
      <c r="C12" s="6" t="s">
        <v>171</v>
      </c>
      <c r="E12" s="4">
        <v>2000000</v>
      </c>
      <c r="G12" s="4">
        <v>50</v>
      </c>
      <c r="I12" s="15">
        <v>0</v>
      </c>
      <c r="K12" s="15">
        <v>0</v>
      </c>
      <c r="M12" s="15">
        <v>0</v>
      </c>
      <c r="N12" s="6"/>
      <c r="O12" s="15">
        <v>100000000</v>
      </c>
      <c r="P12" s="16"/>
      <c r="Q12" s="15">
        <v>-5745642</v>
      </c>
      <c r="R12" s="16"/>
      <c r="S12" s="15">
        <v>94254358</v>
      </c>
    </row>
    <row r="13" spans="1:19" ht="18" x14ac:dyDescent="0.4">
      <c r="A13" s="12" t="s">
        <v>172</v>
      </c>
      <c r="C13" s="6" t="s">
        <v>173</v>
      </c>
      <c r="E13" s="4">
        <v>2000</v>
      </c>
      <c r="G13" s="4">
        <v>2770</v>
      </c>
      <c r="I13" s="15">
        <v>0</v>
      </c>
      <c r="K13" s="15">
        <v>0</v>
      </c>
      <c r="M13" s="15">
        <v>0</v>
      </c>
      <c r="N13" s="6"/>
      <c r="O13" s="15">
        <v>5540000</v>
      </c>
      <c r="P13" s="16"/>
      <c r="Q13" s="15">
        <v>0</v>
      </c>
      <c r="R13" s="16"/>
      <c r="S13" s="15">
        <v>5540000</v>
      </c>
    </row>
    <row r="14" spans="1:19" ht="18" x14ac:dyDescent="0.4">
      <c r="A14" s="12" t="s">
        <v>25</v>
      </c>
      <c r="C14" s="6" t="s">
        <v>174</v>
      </c>
      <c r="E14" s="4">
        <v>800000</v>
      </c>
      <c r="G14" s="4">
        <v>530</v>
      </c>
      <c r="I14" s="15">
        <v>0</v>
      </c>
      <c r="K14" s="15">
        <v>0</v>
      </c>
      <c r="M14" s="15">
        <v>0</v>
      </c>
      <c r="N14" s="6"/>
      <c r="O14" s="15">
        <v>424000000</v>
      </c>
      <c r="P14" s="16"/>
      <c r="Q14" s="15">
        <v>-3742023</v>
      </c>
      <c r="R14" s="16"/>
      <c r="S14" s="15">
        <v>420257977</v>
      </c>
    </row>
    <row r="15" spans="1:19" ht="18" x14ac:dyDescent="0.4">
      <c r="A15" s="12" t="s">
        <v>28</v>
      </c>
      <c r="C15" s="6" t="s">
        <v>175</v>
      </c>
      <c r="E15" s="4">
        <v>5000000</v>
      </c>
      <c r="G15" s="4">
        <v>250</v>
      </c>
      <c r="I15" s="15">
        <v>0</v>
      </c>
      <c r="K15" s="15">
        <v>0</v>
      </c>
      <c r="M15" s="15">
        <v>0</v>
      </c>
      <c r="N15" s="6"/>
      <c r="O15" s="15">
        <v>1250000000</v>
      </c>
      <c r="P15" s="16"/>
      <c r="Q15" s="15">
        <v>0</v>
      </c>
      <c r="R15" s="16"/>
      <c r="S15" s="15">
        <v>1250000000</v>
      </c>
    </row>
    <row r="16" spans="1:19" ht="18" x14ac:dyDescent="0.4">
      <c r="A16" s="12" t="s">
        <v>31</v>
      </c>
      <c r="C16" s="6" t="s">
        <v>176</v>
      </c>
      <c r="E16" s="4">
        <v>1500000</v>
      </c>
      <c r="G16" s="4">
        <v>140</v>
      </c>
      <c r="I16" s="15">
        <v>0</v>
      </c>
      <c r="K16" s="15">
        <v>0</v>
      </c>
      <c r="M16" s="15">
        <v>0</v>
      </c>
      <c r="N16" s="6"/>
      <c r="O16" s="15">
        <v>210000000</v>
      </c>
      <c r="P16" s="16"/>
      <c r="Q16" s="15">
        <v>-9607843</v>
      </c>
      <c r="R16" s="16"/>
      <c r="S16" s="15">
        <v>200392157</v>
      </c>
    </row>
    <row r="17" spans="1:19" ht="18" x14ac:dyDescent="0.4">
      <c r="A17" s="12" t="s">
        <v>33</v>
      </c>
      <c r="C17" s="6" t="s">
        <v>177</v>
      </c>
      <c r="E17" s="4">
        <v>900000</v>
      </c>
      <c r="G17" s="4">
        <v>1250</v>
      </c>
      <c r="I17" s="15">
        <v>0</v>
      </c>
      <c r="K17" s="15">
        <v>0</v>
      </c>
      <c r="M17" s="15">
        <v>0</v>
      </c>
      <c r="N17" s="6"/>
      <c r="O17" s="15">
        <v>1125000000</v>
      </c>
      <c r="P17" s="16"/>
      <c r="Q17" s="15">
        <v>0</v>
      </c>
      <c r="R17" s="16"/>
      <c r="S17" s="15">
        <v>1125000000</v>
      </c>
    </row>
    <row r="18" spans="1:19" ht="18" x14ac:dyDescent="0.4">
      <c r="A18" s="12" t="s">
        <v>34</v>
      </c>
      <c r="C18" s="6" t="s">
        <v>178</v>
      </c>
      <c r="E18" s="4">
        <v>1300000</v>
      </c>
      <c r="G18" s="4">
        <v>50</v>
      </c>
      <c r="I18" s="15">
        <v>0</v>
      </c>
      <c r="K18" s="15">
        <v>0</v>
      </c>
      <c r="M18" s="15">
        <v>0</v>
      </c>
      <c r="N18" s="6"/>
      <c r="O18" s="15">
        <v>65000000</v>
      </c>
      <c r="P18" s="16"/>
      <c r="Q18" s="15">
        <v>0</v>
      </c>
      <c r="R18" s="16"/>
      <c r="S18" s="15">
        <v>65000000</v>
      </c>
    </row>
    <row r="19" spans="1:19" ht="18" x14ac:dyDescent="0.4">
      <c r="A19" s="7" t="s">
        <v>39</v>
      </c>
      <c r="I19" s="7">
        <v>0</v>
      </c>
      <c r="K19" s="7">
        <f>SUM(K9:$K$18)</f>
        <v>0</v>
      </c>
      <c r="M19" s="7">
        <f>SUM(M9:$M$18)</f>
        <v>0</v>
      </c>
      <c r="O19" s="17">
        <f>SUM(O9:$O$18)</f>
        <v>4122299600</v>
      </c>
      <c r="P19" s="16"/>
      <c r="Q19" s="17">
        <f>SUM(Q9:$Q$18)</f>
        <v>-62135803</v>
      </c>
      <c r="R19" s="16"/>
      <c r="S19" s="17">
        <f>SUM(S9:$S$18)</f>
        <v>4060163797</v>
      </c>
    </row>
    <row r="20" spans="1:19" ht="18" x14ac:dyDescent="0.4">
      <c r="I20" s="9"/>
      <c r="K20" s="9"/>
      <c r="M20" s="9"/>
      <c r="O20" s="18"/>
      <c r="P20" s="16"/>
      <c r="Q20" s="18"/>
      <c r="R20" s="16"/>
      <c r="S20" s="18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Samira Moghimi asl</cp:lastModifiedBy>
  <cp:lastPrinted>2021-03-28T06:50:55Z</cp:lastPrinted>
  <dcterms:created xsi:type="dcterms:W3CDTF">2021-03-28T04:28:49Z</dcterms:created>
  <dcterms:modified xsi:type="dcterms:W3CDTF">2021-03-30T09:57:39Z</dcterms:modified>
</cp:coreProperties>
</file>