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7BF7B836-CCB5-4F4D-B16E-89CDB39D1A76}" xr6:coauthVersionLast="45" xr6:coauthVersionMax="45" xr10:uidLastSave="{00000000-0000-0000-0000-000000000000}"/>
  <bookViews>
    <workbookView xWindow="945" yWindow="510" windowWidth="26025" windowHeight="14700" activeTab="1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C58" i="11" l="1"/>
  <c r="E58" i="11"/>
  <c r="G58" i="11"/>
  <c r="I58" i="11"/>
  <c r="K58" i="11"/>
  <c r="M58" i="11"/>
  <c r="O58" i="11"/>
  <c r="Q58" i="11"/>
  <c r="C11" i="16"/>
  <c r="E11" i="16"/>
  <c r="O42" i="2" l="1"/>
  <c r="E43" i="12"/>
  <c r="E44" i="12" s="1"/>
  <c r="G43" i="12"/>
  <c r="G44" i="12" s="1"/>
  <c r="M43" i="12"/>
  <c r="M44" i="12" s="1"/>
  <c r="O43" i="12"/>
  <c r="O44" i="12" s="1"/>
  <c r="E41" i="2"/>
  <c r="E42" i="2" s="1"/>
  <c r="G41" i="2"/>
  <c r="G42" i="2" s="1"/>
  <c r="U41" i="2"/>
  <c r="U42" i="2" s="1"/>
  <c r="S41" i="2"/>
  <c r="S42" i="2" s="1"/>
  <c r="I19" i="15"/>
  <c r="K18" i="15" s="1"/>
  <c r="E19" i="15"/>
  <c r="G16" i="15" s="1"/>
  <c r="K17" i="15"/>
  <c r="K15" i="15"/>
  <c r="K14" i="15"/>
  <c r="K13" i="15"/>
  <c r="K12" i="15"/>
  <c r="K11" i="15"/>
  <c r="K10" i="15"/>
  <c r="Q27" i="14"/>
  <c r="O27" i="14"/>
  <c r="M27" i="14"/>
  <c r="K27" i="14"/>
  <c r="I27" i="14"/>
  <c r="G27" i="14"/>
  <c r="E27" i="14"/>
  <c r="C27" i="14"/>
  <c r="U55" i="13"/>
  <c r="S55" i="13"/>
  <c r="Q55" i="13"/>
  <c r="O55" i="13"/>
  <c r="M55" i="13"/>
  <c r="K55" i="13"/>
  <c r="I55" i="13"/>
  <c r="G55" i="13"/>
  <c r="E55" i="13"/>
  <c r="C55" i="13"/>
  <c r="Q44" i="12"/>
  <c r="K44" i="12"/>
  <c r="I44" i="12"/>
  <c r="C44" i="12"/>
  <c r="S21" i="10"/>
  <c r="Q21" i="10"/>
  <c r="O21" i="10"/>
  <c r="M21" i="10"/>
  <c r="K21" i="10"/>
  <c r="I21" i="10"/>
  <c r="S27" i="9"/>
  <c r="Q27" i="9"/>
  <c r="O27" i="9"/>
  <c r="M27" i="9"/>
  <c r="K27" i="9"/>
  <c r="I27" i="9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9" i="6"/>
  <c r="Q19" i="6"/>
  <c r="O19" i="6"/>
  <c r="M19" i="6"/>
  <c r="K19" i="6"/>
  <c r="K10" i="5"/>
  <c r="AI15" i="4"/>
  <c r="AG15" i="4"/>
  <c r="AE15" i="4"/>
  <c r="AC15" i="4"/>
  <c r="AA15" i="4"/>
  <c r="Y15" i="4"/>
  <c r="X15" i="4"/>
  <c r="V15" i="4"/>
  <c r="U15" i="4"/>
  <c r="S15" i="4"/>
  <c r="Q15" i="4"/>
  <c r="O15" i="4"/>
  <c r="Q9" i="3"/>
  <c r="M9" i="3"/>
  <c r="K9" i="3"/>
  <c r="I9" i="3"/>
  <c r="E9" i="3"/>
  <c r="C9" i="3"/>
  <c r="W42" i="2"/>
  <c r="Q42" i="2"/>
  <c r="M42" i="2"/>
  <c r="L42" i="2"/>
  <c r="J42" i="2"/>
  <c r="I42" i="2"/>
  <c r="C42" i="2"/>
  <c r="G15" i="15" l="1"/>
  <c r="G12" i="15"/>
  <c r="G13" i="15"/>
  <c r="G14" i="15"/>
  <c r="G9" i="15"/>
  <c r="G11" i="15"/>
  <c r="G10" i="15"/>
  <c r="G19" i="15" s="1"/>
  <c r="K16" i="15"/>
  <c r="K9" i="15"/>
  <c r="K19" i="15" s="1"/>
</calcChain>
</file>

<file path=xl/sharedStrings.xml><?xml version="1.0" encoding="utf-8"?>
<sst xmlns="http://schemas.openxmlformats.org/spreadsheetml/2006/main" count="643" uniqueCount="268">
  <si>
    <t>‫صندوق سرمایه گذاری مشترک کیمیای کاردان</t>
  </si>
  <si>
    <t>‫صورت وضعیت پورتفوی</t>
  </si>
  <si>
    <t>‫برای ماه منتهی به 1401/02/31</t>
  </si>
  <si>
    <t>‫1- سرمایه گذاری ها</t>
  </si>
  <si>
    <t>‫1-1- سرمایه گذاری در سهام و حق تقدم سهام</t>
  </si>
  <si>
    <t>‫1401/01/31</t>
  </si>
  <si>
    <t>‫تغییرات طی دوره</t>
  </si>
  <si>
    <t>‫1401/02/31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</si>
  <si>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</si>
  <si>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</si>
  <si>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</si>
  <si>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</si>
  <si>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</si>
  <si>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</si>
  <si>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</si>
  <si>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</si>
  <si>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</si>
  <si>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</si>
  <si>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</si>
  <si>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‫بانك ملت</t>
  </si>
  <si>
    <t>‫برق مپنا</t>
  </si>
  <si>
    <t>‫بيمه اتكايي آواي پارس70%تاديه</t>
  </si>
  <si>
    <t>‫بيمه اتكايي تهران رواك50%تاديه</t>
  </si>
  <si>
    <t>‫بيمه ما</t>
  </si>
  <si>
    <t>‫تامين سرمايه خليج فارس-پذيره</t>
  </si>
  <si>
    <t>‫تامين سرمايه نوين</t>
  </si>
  <si>
    <t>‫توسعه سامانه ي نرم افزاري نگين</t>
  </si>
  <si>
    <t>‫توليد و توسعه سرب روي ايرانيان</t>
  </si>
  <si>
    <t>‫حمل و نقل ريلي پارسيان</t>
  </si>
  <si>
    <t>‫داده گسترعصرنوين-هاي وب</t>
  </si>
  <si>
    <t>‫زامياد</t>
  </si>
  <si>
    <t>‫سرمايه گذاري غدير</t>
  </si>
  <si>
    <t>‫سرمايه گذاري پارس آريان</t>
  </si>
  <si>
    <t>‫سيمان خزر</t>
  </si>
  <si>
    <t>‫سيمرغ</t>
  </si>
  <si>
    <t>‫صنايع شيميايي كيمياگران امروز</t>
  </si>
  <si>
    <t>‫صندوق بازنشستگي</t>
  </si>
  <si>
    <t>‫فولاد مباركه</t>
  </si>
  <si>
    <t>‫كوير تاير</t>
  </si>
  <si>
    <t>‫مديريت صنعت شوينده ت.ص.بهشهر</t>
  </si>
  <si>
    <t>‫ملي مس</t>
  </si>
  <si>
    <t>‫مپنا</t>
  </si>
  <si>
    <t>‫نفت اصفهان</t>
  </si>
  <si>
    <t>‫نفت تبريز</t>
  </si>
  <si>
    <t>‫نفت تبريز (تقدم)</t>
  </si>
  <si>
    <t>‫پتروشيمي غدير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</si>
  <si>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</si>
  <si>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</si>
  <si>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</si>
  <si>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</si>
  <si>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</si>
  <si>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</si>
  <si>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</si>
  <si>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</si>
  <si>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</si>
  <si>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</si>
  <si>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</si>
  <si>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</si>
  <si>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</si>
  <si>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</si>
  <si>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</si>
  <si>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</si>
  <si>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</si>
  <si>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</si>
  <si>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</si>
  <si>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</si>
  <si>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</si>
  <si>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</si>
  <si>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</si>
  <si>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</si>
  <si>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‫اسنادخزانه-م11بودجه99-020906</t>
  </si>
  <si>
    <t>‫خیر</t>
  </si>
  <si>
    <t>‫1399/09/06</t>
  </si>
  <si>
    <t>‫1402/09/06</t>
  </si>
  <si>
    <t>‫0</t>
  </si>
  <si>
    <t>‫اسنادخزانه-م16بودجه98-010503</t>
  </si>
  <si>
    <t>‫1398/05/03</t>
  </si>
  <si>
    <t>‫1401/05/03</t>
  </si>
  <si>
    <t>‫اسنادخزانه-م17بودجه99-010226</t>
  </si>
  <si>
    <t>‫1400/01/14</t>
  </si>
  <si>
    <t>‫1401/02/26</t>
  </si>
  <si>
    <t>‫اسنادخزانه-م18بودجه98-010614</t>
  </si>
  <si>
    <t>‫1398/08/14</t>
  </si>
  <si>
    <t>‫1401/06/14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</si>
  <si>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</si>
  <si>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</si>
  <si>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</si>
  <si>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</si>
  <si>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</si>
  <si>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</si>
  <si>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</si>
  <si>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</si>
  <si>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</si>
  <si>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</si>
  <si>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</si>
  <si>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</si>
  <si>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</si>
  <si>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</si>
  <si>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</si>
  <si>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</si>
  <si>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</si>
  <si>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</si>
  <si>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</si>
  <si>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</si>
  <si>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</si>
  <si>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</si>
  <si>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</si>
  <si>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</si>
  <si>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</si>
  <si>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</si>
  <si>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‫205-283-6667725-2</t>
  </si>
  <si>
    <t>‫1400/10/20</t>
  </si>
  <si>
    <t>‫21</t>
  </si>
  <si>
    <t>‫سپرده بانکی نزد بانک تجارت</t>
  </si>
  <si>
    <t>‫279928865</t>
  </si>
  <si>
    <t>‫1400/11/03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</si>
  <si>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</si>
  <si>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</si>
  <si>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</si>
  <si>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</si>
  <si>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</si>
  <si>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</si>
  <si>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</si>
  <si>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</si>
  <si>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</si>
  <si>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</si>
  <si>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</si>
  <si>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‫سپرده بانکی نزد بانک پاسارگاد</t>
  </si>
  <si>
    <t>‫279-8100-15168673-1</t>
  </si>
  <si>
    <t>‫1400/11/24</t>
  </si>
  <si>
    <t>‫279-9012-15168673-1</t>
  </si>
  <si>
    <t>‫22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</si>
  <si>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</si>
  <si>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</si>
  <si>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</si>
  <si>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</si>
  <si>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</si>
  <si>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</si>
  <si>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</si>
  <si>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</si>
  <si>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</si>
  <si>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</si>
  <si>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</si>
  <si>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</si>
  <si>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</si>
  <si>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</si>
  <si>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</si>
  <si>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</si>
  <si>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</si>
  <si>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</si>
  <si>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</si>
  <si>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</si>
  <si>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</si>
  <si>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</si>
  <si>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</si>
  <si>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</si>
  <si>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</si>
  <si>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</si>
  <si>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</si>
  <si>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</si>
  <si>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‫1401/02/10</t>
  </si>
  <si>
    <t>‫1400/11/09</t>
  </si>
  <si>
    <t>‫1400/09/06</t>
  </si>
  <si>
    <t>‫1400/12/23</t>
  </si>
  <si>
    <t>‫1401/02/20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</si>
  <si>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</si>
  <si>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</si>
  <si>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</si>
  <si>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</si>
  <si>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</si>
  <si>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</si>
  <si>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‫1400/12/11</t>
  </si>
  <si>
    <t>‫1400/12/26</t>
  </si>
  <si>
    <t>‫1400/04/29</t>
  </si>
  <si>
    <t>‫1400/07/14</t>
  </si>
  <si>
    <t>‫1401/01/30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</si>
  <si>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</si>
  <si>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</si>
  <si>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</si>
  <si>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</si>
  <si>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‫1401/05/08</t>
  </si>
  <si>
    <t>‫بلند مدت-1-15168673-9012-279-پاسارگاد</t>
  </si>
  <si>
    <t>‫1401/02/24</t>
  </si>
  <si>
    <t>‫1402/11/24</t>
  </si>
  <si>
    <t>‫بلند مدت-1-6667725-283-205-اقتصاد نوين</t>
  </si>
  <si>
    <t>‫1401/02/28</t>
  </si>
  <si>
    <t>‫1401/12/28</t>
  </si>
  <si>
    <t>‫بلند مدت-2-6667725-283-205-اقتصاد نوين</t>
  </si>
  <si>
    <t>‫1402/10/20</t>
  </si>
  <si>
    <t>‫كوتاه مدت-1-1627461-810-829-سامان</t>
  </si>
  <si>
    <t>‫1401/02/01</t>
  </si>
  <si>
    <t>‫-</t>
  </si>
  <si>
    <t>‫كوتاه مدت-1-1627461-810-849-سامان</t>
  </si>
  <si>
    <t>‫1401/02/23</t>
  </si>
  <si>
    <t>‫كوتاه مدت-1-6667725-850-205-اقتصاد نوين</t>
  </si>
  <si>
    <t>‫1401/02/27</t>
  </si>
  <si>
    <t>‫كوتاه مدت-279928865-تجارت</t>
  </si>
  <si>
    <t>‫1401/02/30</t>
  </si>
  <si>
    <t>‫كوتاه مدت-98031693-تجارت</t>
  </si>
  <si>
    <t>‫بلند مدت-6166243589-تجارت</t>
  </si>
  <si>
    <t>‫1401/11/28</t>
  </si>
  <si>
    <t>‫19</t>
  </si>
  <si>
    <t>‫كوتاه مدت-1-263914-810-849-سامان</t>
  </si>
  <si>
    <t>‫مشاركت دولتي10-شرايط خاص001226</t>
  </si>
  <si>
    <t>‫15</t>
  </si>
  <si>
    <t>‫سود(زیان) حاصل از فروش اوراق بهادار</t>
  </si>
  <si>
    <t>‫ارزش دفتری</t>
  </si>
  <si>
    <t>‫سود و زیان ناشی از فروش</t>
  </si>
  <si>
    <t>‫آريان كيميا تك</t>
  </si>
  <si>
    <t>‫اسنادخزانه-م11بودجه98-001013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</si>
  <si>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</si>
  <si>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</si>
  <si>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</si>
  <si>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</si>
  <si>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‫اسنادخزانه-م21بودجه97-000728</t>
  </si>
  <si>
    <t>‫اسنادخزانه-م23بودجه97-000824</t>
  </si>
  <si>
    <t>‫اسنادخزانه-م2بودجه99-011019</t>
  </si>
  <si>
    <t>‫اسنادخزانه-م6بودجه98-000519</t>
  </si>
  <si>
    <t>‫اسنادخزانه-م7بودجه98-000719</t>
  </si>
  <si>
    <t>‫اسنادخزانه-م8بودجه98-000817</t>
  </si>
  <si>
    <t>‫اسنادخزانه-م9بودجه98-000923</t>
  </si>
  <si>
    <t>‫بیمه اتکایی ایرانیان</t>
  </si>
  <si>
    <t>‫تجلي توسعه معادن و فلزات</t>
  </si>
  <si>
    <t>‫توليدات پتروشيمي قائد بصير</t>
  </si>
  <si>
    <t>‫ريل پرداز نو آفرين</t>
  </si>
  <si>
    <t>‫س. و خدمات مديريت صند. ب كشوري</t>
  </si>
  <si>
    <t>‫سرمايه گذاري ملي ايران</t>
  </si>
  <si>
    <t>‫سرمايه گذاري هامون صبا</t>
  </si>
  <si>
    <t>‫سيمان مازندران</t>
  </si>
  <si>
    <t>‫سينا دارو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</si>
  <si>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</si>
  <si>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</si>
  <si>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</si>
  <si>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</si>
  <si>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</si>
  <si>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</si>
  <si>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</si>
  <si>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</si>
  <si>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</si>
  <si>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</si>
  <si>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</si>
  <si>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</si>
  <si>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</si>
  <si>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</si>
  <si>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‫پارس آريان</t>
  </si>
  <si>
    <t>‫بيمه اتكايي ايرانيان</t>
  </si>
  <si>
    <t>‫تامين سرمايه خليج فارس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</si>
  <si>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</si>
  <si>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</si>
  <si>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</si>
  <si>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</si>
  <si>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</si>
  <si>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</si>
  <si>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</si>
  <si>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</si>
  <si>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</si>
  <si>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</si>
  <si>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پاسارگاد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</si>
  <si>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</si>
  <si>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</si>
  <si>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</si>
  <si>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</si>
  <si>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</si>
  <si>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‫849-810-263914-1</t>
  </si>
  <si>
    <t>‫4-2- سایر درآمدها:</t>
  </si>
  <si>
    <t>‫بانك تجارت</t>
  </si>
  <si>
    <t xml:space="preserve"> </t>
  </si>
  <si>
    <t>هزینه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</si>
</sst>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6" xfId="0" applyFont="1" applyBorder="1"/>
    <xf numFmtId="164" fontId="5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/>
    <xf numFmtId="10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/>
    <xf numFmtId="37" fontId="5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/>
    <xf numFmtId="0" fontId="2" fillId="2" borderId="8" xfId="0" applyNumberFormat="1" applyFont="1" applyFill="1" applyBorder="1"/>
    <xf numFmtId="0" fontId="2" fillId="2" borderId="6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3" workbookViewId="0">
      <selection activeCell="A13" sqref="A1:XFD1048576"/>
    </sheetView>
  </sheetViews>
  <sheetFormatPr defaultRowHeight="17.25" x14ac:dyDescent="0.4"/>
  <cols>
    <col min="1" max="16384" width="9.140625" style="1"/>
  </cols>
  <sheetData>
    <row r="22" spans="1:10" ht="39.950000000000003" customHeight="1" x14ac:dyDescent="0.4">
      <c r="A22" s="27" t="s">
        <v>0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39.950000000000003" customHeight="1" x14ac:dyDescent="0.4">
      <c r="A23" s="27" t="s">
        <v>1</v>
      </c>
      <c r="B23" s="28"/>
      <c r="C23" s="28"/>
      <c r="D23" s="28"/>
      <c r="E23" s="28"/>
      <c r="F23" s="28"/>
      <c r="G23" s="28"/>
      <c r="H23" s="28"/>
      <c r="I23" s="28"/>
      <c r="J23" s="28"/>
    </row>
    <row r="24" spans="1:10" ht="39.950000000000003" customHeight="1" x14ac:dyDescent="0.4">
      <c r="A24" s="27" t="s">
        <v>2</v>
      </c>
      <c r="B24" s="28"/>
      <c r="C24" s="28"/>
      <c r="D24" s="28"/>
      <c r="E24" s="28"/>
      <c r="F24" s="28"/>
      <c r="G24" s="28"/>
      <c r="H24" s="28"/>
      <c r="I24" s="28"/>
      <c r="J24" s="2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2"/>
  <sheetViews>
    <sheetView rightToLeft="1" topLeftCell="A5" workbookViewId="0">
      <selection activeCell="S9" sqref="S9:S10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8.75" x14ac:dyDescent="0.4">
      <c r="A5" s="35" t="s">
        <v>176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18.75" x14ac:dyDescent="0.4">
      <c r="I7" s="29" t="s">
        <v>151</v>
      </c>
      <c r="J7" s="30"/>
      <c r="K7" s="30"/>
      <c r="L7" s="30"/>
      <c r="M7" s="30"/>
      <c r="O7" s="29" t="s">
        <v>7</v>
      </c>
      <c r="P7" s="30"/>
      <c r="Q7" s="30"/>
      <c r="R7" s="30"/>
      <c r="S7" s="30"/>
    </row>
    <row r="8" spans="1:19" ht="37.5" x14ac:dyDescent="0.4">
      <c r="A8" s="14" t="s">
        <v>137</v>
      </c>
      <c r="C8" s="11" t="s">
        <v>177</v>
      </c>
      <c r="E8" s="11" t="s">
        <v>61</v>
      </c>
      <c r="G8" s="11" t="s">
        <v>98</v>
      </c>
      <c r="I8" s="11" t="s">
        <v>178</v>
      </c>
      <c r="K8" s="11" t="s">
        <v>156</v>
      </c>
      <c r="M8" s="11" t="s">
        <v>179</v>
      </c>
      <c r="O8" s="11" t="s">
        <v>178</v>
      </c>
      <c r="Q8" s="11" t="s">
        <v>156</v>
      </c>
      <c r="S8" s="11" t="s">
        <v>179</v>
      </c>
    </row>
    <row r="9" spans="1:19" ht="18" x14ac:dyDescent="0.4">
      <c r="A9" s="12" t="s">
        <v>64</v>
      </c>
      <c r="C9" s="5" t="s">
        <v>180</v>
      </c>
      <c r="E9" s="5" t="s">
        <v>68</v>
      </c>
      <c r="G9" s="5" t="s">
        <v>69</v>
      </c>
      <c r="I9" s="15">
        <v>1248713245</v>
      </c>
      <c r="J9" s="16"/>
      <c r="K9" s="15">
        <v>0</v>
      </c>
      <c r="L9" s="16"/>
      <c r="M9" s="15">
        <v>1248713245</v>
      </c>
      <c r="N9" s="16"/>
      <c r="O9" s="15">
        <v>11398520006</v>
      </c>
      <c r="P9" s="16"/>
      <c r="Q9" s="15">
        <v>0</v>
      </c>
      <c r="R9" s="16"/>
      <c r="S9" s="15">
        <v>11398520006</v>
      </c>
    </row>
    <row r="10" spans="1:19" ht="36" x14ac:dyDescent="0.4">
      <c r="A10" s="12" t="s">
        <v>203</v>
      </c>
      <c r="C10" s="5" t="s">
        <v>191</v>
      </c>
      <c r="E10" s="5" t="s">
        <v>172</v>
      </c>
      <c r="G10" s="5" t="s">
        <v>204</v>
      </c>
      <c r="I10" s="15">
        <v>0</v>
      </c>
      <c r="J10" s="16"/>
      <c r="K10" s="15">
        <v>0</v>
      </c>
      <c r="L10" s="16"/>
      <c r="M10" s="15">
        <v>0</v>
      </c>
      <c r="N10" s="15"/>
      <c r="O10" s="15">
        <v>253033100</v>
      </c>
      <c r="P10" s="16"/>
      <c r="Q10" s="15">
        <v>0</v>
      </c>
      <c r="R10" s="16"/>
      <c r="S10" s="15">
        <v>253033100</v>
      </c>
    </row>
    <row r="11" spans="1:19" ht="36" x14ac:dyDescent="0.4">
      <c r="A11" s="12" t="s">
        <v>181</v>
      </c>
      <c r="C11" s="5" t="s">
        <v>182</v>
      </c>
      <c r="E11" s="5" t="s">
        <v>183</v>
      </c>
      <c r="G11" s="5" t="s">
        <v>131</v>
      </c>
      <c r="I11" s="15">
        <v>1868493132</v>
      </c>
      <c r="J11" s="16"/>
      <c r="K11" s="15">
        <v>-8719084</v>
      </c>
      <c r="L11" s="16"/>
      <c r="M11" s="15">
        <v>1859774048</v>
      </c>
      <c r="N11" s="16"/>
      <c r="O11" s="15">
        <v>5846575284</v>
      </c>
      <c r="P11" s="16"/>
      <c r="Q11" s="15">
        <v>-6103358</v>
      </c>
      <c r="R11" s="16"/>
      <c r="S11" s="15">
        <v>5840471926</v>
      </c>
    </row>
    <row r="12" spans="1:19" ht="36" x14ac:dyDescent="0.4">
      <c r="A12" s="12" t="s">
        <v>184</v>
      </c>
      <c r="C12" s="5" t="s">
        <v>185</v>
      </c>
      <c r="E12" s="5" t="s">
        <v>186</v>
      </c>
      <c r="G12" s="5" t="s">
        <v>109</v>
      </c>
      <c r="I12" s="15">
        <v>679452048</v>
      </c>
      <c r="J12" s="16"/>
      <c r="K12" s="15">
        <v>-2882341</v>
      </c>
      <c r="L12" s="16"/>
      <c r="M12" s="15">
        <v>676569707</v>
      </c>
      <c r="N12" s="16"/>
      <c r="O12" s="15">
        <v>6641095824</v>
      </c>
      <c r="P12" s="16"/>
      <c r="Q12" s="15">
        <v>-2755</v>
      </c>
      <c r="R12" s="16"/>
      <c r="S12" s="15">
        <v>6641093069</v>
      </c>
    </row>
    <row r="13" spans="1:19" ht="36" x14ac:dyDescent="0.4">
      <c r="A13" s="12" t="s">
        <v>187</v>
      </c>
      <c r="C13" s="5" t="s">
        <v>164</v>
      </c>
      <c r="E13" s="5" t="s">
        <v>188</v>
      </c>
      <c r="G13" s="5" t="s">
        <v>112</v>
      </c>
      <c r="I13" s="15">
        <v>963123283</v>
      </c>
      <c r="J13" s="16"/>
      <c r="K13" s="15">
        <v>-4290005</v>
      </c>
      <c r="L13" s="16"/>
      <c r="M13" s="15">
        <v>958833278</v>
      </c>
      <c r="N13" s="16"/>
      <c r="O13" s="15">
        <v>4069972583</v>
      </c>
      <c r="P13" s="16"/>
      <c r="Q13" s="15">
        <v>-3932505</v>
      </c>
      <c r="R13" s="16"/>
      <c r="S13" s="15">
        <v>4066040078</v>
      </c>
    </row>
    <row r="14" spans="1:19" ht="36" x14ac:dyDescent="0.4">
      <c r="A14" s="12" t="s">
        <v>189</v>
      </c>
      <c r="C14" s="5" t="s">
        <v>190</v>
      </c>
      <c r="E14" s="5" t="s">
        <v>191</v>
      </c>
      <c r="G14" s="5" t="s">
        <v>124</v>
      </c>
      <c r="I14" s="15">
        <v>2314</v>
      </c>
      <c r="J14" s="16"/>
      <c r="K14" s="15">
        <v>-6</v>
      </c>
      <c r="L14" s="16"/>
      <c r="M14" s="15">
        <v>2308</v>
      </c>
      <c r="N14" s="16"/>
      <c r="O14" s="15">
        <v>511245</v>
      </c>
      <c r="P14" s="16"/>
      <c r="Q14" s="15">
        <v>0</v>
      </c>
      <c r="R14" s="16"/>
      <c r="S14" s="15">
        <v>511245</v>
      </c>
    </row>
    <row r="15" spans="1:19" ht="36" x14ac:dyDescent="0.4">
      <c r="A15" s="12" t="s">
        <v>192</v>
      </c>
      <c r="C15" s="5" t="s">
        <v>193</v>
      </c>
      <c r="E15" s="5" t="s">
        <v>191</v>
      </c>
      <c r="G15" s="5" t="s">
        <v>74</v>
      </c>
      <c r="I15" s="15">
        <v>680995</v>
      </c>
      <c r="J15" s="16"/>
      <c r="K15" s="15">
        <v>0</v>
      </c>
      <c r="L15" s="16"/>
      <c r="M15" s="15">
        <v>680995</v>
      </c>
      <c r="N15" s="16"/>
      <c r="O15" s="15">
        <v>308856433</v>
      </c>
      <c r="P15" s="16"/>
      <c r="Q15" s="15">
        <v>0</v>
      </c>
      <c r="R15" s="16"/>
      <c r="S15" s="15">
        <v>308856433</v>
      </c>
    </row>
    <row r="16" spans="1:19" ht="36" x14ac:dyDescent="0.4">
      <c r="A16" s="12" t="s">
        <v>194</v>
      </c>
      <c r="C16" s="5" t="s">
        <v>195</v>
      </c>
      <c r="E16" s="5" t="s">
        <v>191</v>
      </c>
      <c r="G16" s="5" t="s">
        <v>106</v>
      </c>
      <c r="I16" s="15">
        <v>10878665</v>
      </c>
      <c r="J16" s="16"/>
      <c r="K16" s="15">
        <v>-171374</v>
      </c>
      <c r="L16" s="16"/>
      <c r="M16" s="15">
        <v>10707291</v>
      </c>
      <c r="N16" s="16"/>
      <c r="O16" s="15">
        <v>67173779</v>
      </c>
      <c r="P16" s="16"/>
      <c r="Q16" s="15">
        <v>-128573</v>
      </c>
      <c r="R16" s="16"/>
      <c r="S16" s="15">
        <v>67045206</v>
      </c>
    </row>
    <row r="17" spans="1:19" ht="36" x14ac:dyDescent="0.4">
      <c r="A17" s="12" t="s">
        <v>196</v>
      </c>
      <c r="C17" s="5" t="s">
        <v>197</v>
      </c>
      <c r="E17" s="5" t="s">
        <v>191</v>
      </c>
      <c r="G17" s="5" t="s">
        <v>74</v>
      </c>
      <c r="I17" s="15">
        <v>850206</v>
      </c>
      <c r="J17" s="16"/>
      <c r="K17" s="15">
        <v>0</v>
      </c>
      <c r="L17" s="16"/>
      <c r="M17" s="15">
        <v>850206</v>
      </c>
      <c r="N17" s="16"/>
      <c r="O17" s="15">
        <v>54044078</v>
      </c>
      <c r="P17" s="16"/>
      <c r="Q17" s="15">
        <v>0</v>
      </c>
      <c r="R17" s="16"/>
      <c r="S17" s="15">
        <v>54044078</v>
      </c>
    </row>
    <row r="18" spans="1:19" ht="18" x14ac:dyDescent="0.4">
      <c r="A18" s="12" t="s">
        <v>198</v>
      </c>
      <c r="C18" s="5" t="s">
        <v>190</v>
      </c>
      <c r="E18" s="5" t="s">
        <v>191</v>
      </c>
      <c r="G18" s="5" t="s">
        <v>106</v>
      </c>
      <c r="I18" s="15">
        <v>8204572</v>
      </c>
      <c r="J18" s="16"/>
      <c r="K18" s="15">
        <v>-11150</v>
      </c>
      <c r="L18" s="16"/>
      <c r="M18" s="15">
        <v>8193422</v>
      </c>
      <c r="N18" s="16"/>
      <c r="O18" s="15">
        <v>72272225</v>
      </c>
      <c r="P18" s="16"/>
      <c r="Q18" s="15">
        <v>0</v>
      </c>
      <c r="R18" s="16"/>
      <c r="S18" s="15">
        <v>72272225</v>
      </c>
    </row>
    <row r="19" spans="1:19" ht="36" x14ac:dyDescent="0.4">
      <c r="A19" s="12" t="s">
        <v>199</v>
      </c>
      <c r="C19" s="5" t="s">
        <v>190</v>
      </c>
      <c r="E19" s="5" t="s">
        <v>200</v>
      </c>
      <c r="G19" s="5" t="s">
        <v>201</v>
      </c>
      <c r="I19" s="15">
        <v>0</v>
      </c>
      <c r="J19" s="16"/>
      <c r="K19" s="15">
        <v>0</v>
      </c>
      <c r="L19" s="16"/>
      <c r="M19" s="15">
        <v>0</v>
      </c>
      <c r="N19" s="15"/>
      <c r="O19" s="15">
        <v>238931452</v>
      </c>
      <c r="P19" s="16"/>
      <c r="Q19" s="15">
        <v>0</v>
      </c>
      <c r="R19" s="16"/>
      <c r="S19" s="15">
        <v>238931452</v>
      </c>
    </row>
    <row r="20" spans="1:19" ht="36" x14ac:dyDescent="0.4">
      <c r="A20" s="12" t="s">
        <v>202</v>
      </c>
      <c r="C20" s="5" t="s">
        <v>193</v>
      </c>
      <c r="E20" s="5" t="s">
        <v>191</v>
      </c>
      <c r="G20" s="5" t="s">
        <v>74</v>
      </c>
      <c r="I20" s="15">
        <v>0</v>
      </c>
      <c r="J20" s="16"/>
      <c r="K20" s="15">
        <v>0</v>
      </c>
      <c r="L20" s="16"/>
      <c r="M20" s="15">
        <v>0</v>
      </c>
      <c r="N20" s="15"/>
      <c r="O20" s="15">
        <v>10389</v>
      </c>
      <c r="P20" s="16"/>
      <c r="Q20" s="15">
        <v>0</v>
      </c>
      <c r="R20" s="16"/>
      <c r="S20" s="15">
        <v>10389</v>
      </c>
    </row>
    <row r="21" spans="1:19" ht="18" x14ac:dyDescent="0.4">
      <c r="A21" s="7" t="s">
        <v>48</v>
      </c>
      <c r="I21" s="17">
        <f>SUM(I9:$I$20)</f>
        <v>4780398460</v>
      </c>
      <c r="J21" s="16"/>
      <c r="K21" s="17">
        <f>SUM(K9:$K$20)</f>
        <v>-16073960</v>
      </c>
      <c r="L21" s="16"/>
      <c r="M21" s="17">
        <f>SUM(M9:$M$20)</f>
        <v>4764324500</v>
      </c>
      <c r="N21" s="16"/>
      <c r="O21" s="17">
        <f>SUM(O9:$O$20)</f>
        <v>28950996398</v>
      </c>
      <c r="P21" s="16"/>
      <c r="Q21" s="17">
        <f>SUM(Q9:$Q$20)</f>
        <v>-10167191</v>
      </c>
      <c r="R21" s="16"/>
      <c r="S21" s="17">
        <f>SUM(S9:$S$20)</f>
        <v>28940829207</v>
      </c>
    </row>
    <row r="22" spans="1:19" ht="18" x14ac:dyDescent="0.4">
      <c r="I22" s="18"/>
      <c r="J22" s="16"/>
      <c r="K22" s="18"/>
      <c r="L22" s="16"/>
      <c r="M22" s="18"/>
      <c r="N22" s="16"/>
      <c r="O22" s="18"/>
      <c r="P22" s="16"/>
      <c r="Q22" s="18"/>
      <c r="R22" s="16"/>
      <c r="S22" s="1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1"/>
  <sheetViews>
    <sheetView rightToLeft="1" workbookViewId="0">
      <selection activeCell="Q9" sqref="Q9:Q22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35" t="s">
        <v>205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29" t="s">
        <v>151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7" ht="37.5" x14ac:dyDescent="0.4">
      <c r="A8" s="14" t="s">
        <v>137</v>
      </c>
      <c r="C8" s="11" t="s">
        <v>9</v>
      </c>
      <c r="E8" s="11" t="s">
        <v>11</v>
      </c>
      <c r="G8" s="11" t="s">
        <v>206</v>
      </c>
      <c r="I8" s="11" t="s">
        <v>207</v>
      </c>
      <c r="K8" s="11" t="s">
        <v>9</v>
      </c>
      <c r="M8" s="11" t="s">
        <v>11</v>
      </c>
      <c r="O8" s="11" t="s">
        <v>206</v>
      </c>
      <c r="Q8" s="11" t="s">
        <v>207</v>
      </c>
    </row>
    <row r="9" spans="1:17" ht="36.75" customHeight="1" x14ac:dyDescent="0.4">
      <c r="A9" s="12" t="s">
        <v>203</v>
      </c>
      <c r="C9" s="16">
        <v>0</v>
      </c>
      <c r="D9" s="16"/>
      <c r="E9" s="16">
        <v>0</v>
      </c>
      <c r="F9" s="16"/>
      <c r="G9" s="16">
        <v>0</v>
      </c>
      <c r="H9" s="16"/>
      <c r="I9" s="16">
        <v>0</v>
      </c>
      <c r="J9" s="15"/>
      <c r="K9" s="15">
        <v>2400</v>
      </c>
      <c r="L9" s="16"/>
      <c r="M9" s="15">
        <v>2400000000</v>
      </c>
      <c r="N9" s="16"/>
      <c r="O9" s="15">
        <v>2291589374</v>
      </c>
      <c r="P9" s="16"/>
      <c r="Q9" s="15">
        <v>108410626</v>
      </c>
    </row>
    <row r="10" spans="1:17" ht="36" x14ac:dyDescent="0.4">
      <c r="A10" s="12" t="s">
        <v>209</v>
      </c>
      <c r="C10" s="16">
        <v>0</v>
      </c>
      <c r="D10" s="16"/>
      <c r="E10" s="16">
        <v>0</v>
      </c>
      <c r="F10" s="16"/>
      <c r="G10" s="16">
        <v>0</v>
      </c>
      <c r="H10" s="16"/>
      <c r="I10" s="16">
        <v>0</v>
      </c>
      <c r="J10" s="15"/>
      <c r="K10" s="15">
        <v>44598</v>
      </c>
      <c r="L10" s="16"/>
      <c r="M10" s="15">
        <v>44598000000</v>
      </c>
      <c r="N10" s="16"/>
      <c r="O10" s="15">
        <v>40688789398</v>
      </c>
      <c r="P10" s="16"/>
      <c r="Q10" s="15">
        <v>3909210602</v>
      </c>
    </row>
    <row r="11" spans="1:17" ht="36" x14ac:dyDescent="0.4">
      <c r="A11" s="12" t="s">
        <v>210</v>
      </c>
      <c r="C11" s="16">
        <v>0</v>
      </c>
      <c r="D11" s="16"/>
      <c r="E11" s="16">
        <v>0</v>
      </c>
      <c r="F11" s="16"/>
      <c r="G11" s="16">
        <v>0</v>
      </c>
      <c r="H11" s="16"/>
      <c r="I11" s="16">
        <v>0</v>
      </c>
      <c r="J11" s="15"/>
      <c r="K11" s="15">
        <v>3029</v>
      </c>
      <c r="L11" s="16"/>
      <c r="M11" s="15">
        <v>2596899757</v>
      </c>
      <c r="N11" s="16"/>
      <c r="O11" s="15">
        <v>2545914421</v>
      </c>
      <c r="P11" s="16"/>
      <c r="Q11" s="15">
        <v>50985336</v>
      </c>
    </row>
    <row r="12" spans="1:17" ht="36" x14ac:dyDescent="0.4">
      <c r="A12" s="12" t="s">
        <v>211</v>
      </c>
      <c r="C12" s="16">
        <v>0</v>
      </c>
      <c r="D12" s="16"/>
      <c r="E12" s="16">
        <v>0</v>
      </c>
      <c r="F12" s="16"/>
      <c r="G12" s="16">
        <v>0</v>
      </c>
      <c r="H12" s="16"/>
      <c r="I12" s="16">
        <v>0</v>
      </c>
      <c r="J12" s="15"/>
      <c r="K12" s="15">
        <v>13853</v>
      </c>
      <c r="L12" s="16"/>
      <c r="M12" s="15">
        <v>11759901316</v>
      </c>
      <c r="N12" s="16"/>
      <c r="O12" s="15">
        <v>11522416937</v>
      </c>
      <c r="P12" s="16"/>
      <c r="Q12" s="15">
        <v>237484379</v>
      </c>
    </row>
    <row r="13" spans="1:17" ht="36" x14ac:dyDescent="0.4">
      <c r="A13" s="12" t="s">
        <v>212</v>
      </c>
      <c r="C13" s="16">
        <v>0</v>
      </c>
      <c r="D13" s="16"/>
      <c r="E13" s="16">
        <v>0</v>
      </c>
      <c r="F13" s="16"/>
      <c r="G13" s="16">
        <v>0</v>
      </c>
      <c r="H13" s="16"/>
      <c r="I13" s="16">
        <v>0</v>
      </c>
      <c r="J13" s="15"/>
      <c r="K13" s="15">
        <v>48433</v>
      </c>
      <c r="L13" s="16"/>
      <c r="M13" s="15">
        <v>40332534112</v>
      </c>
      <c r="N13" s="16"/>
      <c r="O13" s="15">
        <v>39537602552</v>
      </c>
      <c r="P13" s="16"/>
      <c r="Q13" s="15">
        <v>794931560</v>
      </c>
    </row>
    <row r="14" spans="1:17" ht="36" x14ac:dyDescent="0.4">
      <c r="A14" s="12" t="s">
        <v>78</v>
      </c>
      <c r="C14" s="15">
        <v>57530</v>
      </c>
      <c r="D14" s="16"/>
      <c r="E14" s="15">
        <v>57530000000</v>
      </c>
      <c r="F14" s="16"/>
      <c r="G14" s="15">
        <v>51619505011</v>
      </c>
      <c r="H14" s="16"/>
      <c r="I14" s="15">
        <v>5910494989</v>
      </c>
      <c r="J14" s="16"/>
      <c r="K14" s="15">
        <v>57530</v>
      </c>
      <c r="L14" s="16"/>
      <c r="M14" s="15">
        <v>57530000000</v>
      </c>
      <c r="N14" s="16"/>
      <c r="O14" s="15">
        <v>51619505011</v>
      </c>
      <c r="P14" s="16"/>
      <c r="Q14" s="15">
        <v>5910494989</v>
      </c>
    </row>
    <row r="15" spans="1:17" ht="36" x14ac:dyDescent="0.4">
      <c r="A15" s="12" t="s">
        <v>213</v>
      </c>
      <c r="C15" s="16">
        <v>0</v>
      </c>
      <c r="D15" s="16"/>
      <c r="E15" s="16">
        <v>0</v>
      </c>
      <c r="F15" s="16"/>
      <c r="G15" s="16">
        <v>0</v>
      </c>
      <c r="H15" s="16"/>
      <c r="I15" s="16">
        <v>0</v>
      </c>
      <c r="J15" s="15"/>
      <c r="K15" s="15">
        <v>20000</v>
      </c>
      <c r="L15" s="16"/>
      <c r="M15" s="15">
        <v>13151615838</v>
      </c>
      <c r="N15" s="16"/>
      <c r="O15" s="15">
        <v>12754723193</v>
      </c>
      <c r="P15" s="16"/>
      <c r="Q15" s="15">
        <v>396892645</v>
      </c>
    </row>
    <row r="16" spans="1:17" ht="36" x14ac:dyDescent="0.4">
      <c r="A16" s="12" t="s">
        <v>214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v>0</v>
      </c>
      <c r="J16" s="15"/>
      <c r="K16" s="15">
        <v>22266</v>
      </c>
      <c r="L16" s="16"/>
      <c r="M16" s="15">
        <v>22266000000</v>
      </c>
      <c r="N16" s="16"/>
      <c r="O16" s="15">
        <v>21205500510</v>
      </c>
      <c r="P16" s="16"/>
      <c r="Q16" s="15">
        <v>1060499490</v>
      </c>
    </row>
    <row r="17" spans="1:17" ht="36" x14ac:dyDescent="0.4">
      <c r="A17" s="12" t="s">
        <v>215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v>0</v>
      </c>
      <c r="J17" s="15"/>
      <c r="K17" s="15">
        <v>23624</v>
      </c>
      <c r="L17" s="16"/>
      <c r="M17" s="15">
        <v>23624000000</v>
      </c>
      <c r="N17" s="16"/>
      <c r="O17" s="15">
        <v>22222493723</v>
      </c>
      <c r="P17" s="16"/>
      <c r="Q17" s="15">
        <v>1401506277</v>
      </c>
    </row>
    <row r="18" spans="1:17" ht="36" x14ac:dyDescent="0.4">
      <c r="A18" s="12" t="s">
        <v>216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v>0</v>
      </c>
      <c r="J18" s="15"/>
      <c r="K18" s="15">
        <v>22000</v>
      </c>
      <c r="L18" s="16"/>
      <c r="M18" s="15">
        <v>16886338797</v>
      </c>
      <c r="N18" s="16"/>
      <c r="O18" s="15">
        <v>16486293560</v>
      </c>
      <c r="P18" s="16"/>
      <c r="Q18" s="15">
        <v>400045237</v>
      </c>
    </row>
    <row r="19" spans="1:17" ht="36" x14ac:dyDescent="0.4">
      <c r="A19" s="12" t="s">
        <v>217</v>
      </c>
      <c r="C19" s="16">
        <v>0</v>
      </c>
      <c r="D19" s="16"/>
      <c r="E19" s="16">
        <v>0</v>
      </c>
      <c r="F19" s="16"/>
      <c r="G19" s="16">
        <v>0</v>
      </c>
      <c r="H19" s="16"/>
      <c r="I19" s="16">
        <v>0</v>
      </c>
      <c r="J19" s="15"/>
      <c r="K19" s="15">
        <v>37274</v>
      </c>
      <c r="L19" s="16"/>
      <c r="M19" s="15">
        <v>37274000000</v>
      </c>
      <c r="N19" s="16"/>
      <c r="O19" s="15">
        <v>36829204900</v>
      </c>
      <c r="P19" s="16"/>
      <c r="Q19" s="15">
        <v>444795100</v>
      </c>
    </row>
    <row r="20" spans="1:17" ht="36" x14ac:dyDescent="0.4">
      <c r="A20" s="12" t="s">
        <v>218</v>
      </c>
      <c r="C20" s="16">
        <v>0</v>
      </c>
      <c r="D20" s="16"/>
      <c r="E20" s="16">
        <v>0</v>
      </c>
      <c r="F20" s="16"/>
      <c r="G20" s="16">
        <v>0</v>
      </c>
      <c r="H20" s="16"/>
      <c r="I20" s="16">
        <v>0</v>
      </c>
      <c r="J20" s="15"/>
      <c r="K20" s="15">
        <v>11417</v>
      </c>
      <c r="L20" s="16"/>
      <c r="M20" s="15">
        <v>11417000000</v>
      </c>
      <c r="N20" s="16"/>
      <c r="O20" s="15">
        <v>10931554015</v>
      </c>
      <c r="P20" s="16"/>
      <c r="Q20" s="15">
        <v>485445985</v>
      </c>
    </row>
    <row r="21" spans="1:17" ht="36" x14ac:dyDescent="0.4">
      <c r="A21" s="12" t="s">
        <v>219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v>0</v>
      </c>
      <c r="J21" s="15"/>
      <c r="K21" s="15">
        <v>34894</v>
      </c>
      <c r="L21" s="16"/>
      <c r="M21" s="15">
        <v>34894000000</v>
      </c>
      <c r="N21" s="16"/>
      <c r="O21" s="15">
        <v>32888890760</v>
      </c>
      <c r="P21" s="16"/>
      <c r="Q21" s="15">
        <v>2005109240</v>
      </c>
    </row>
    <row r="22" spans="1:17" ht="36" x14ac:dyDescent="0.4">
      <c r="A22" s="12" t="s">
        <v>220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v>0</v>
      </c>
      <c r="J22" s="15"/>
      <c r="K22" s="15">
        <v>9862</v>
      </c>
      <c r="L22" s="16"/>
      <c r="M22" s="15">
        <v>9862000000</v>
      </c>
      <c r="N22" s="16"/>
      <c r="O22" s="15">
        <v>9107089481</v>
      </c>
      <c r="P22" s="16"/>
      <c r="Q22" s="15">
        <v>754910519</v>
      </c>
    </row>
    <row r="23" spans="1:17" ht="27" customHeight="1" x14ac:dyDescent="0.4">
      <c r="A23" s="12" t="s">
        <v>208</v>
      </c>
      <c r="C23" s="16">
        <v>0</v>
      </c>
      <c r="D23" s="16"/>
      <c r="E23" s="16">
        <v>0</v>
      </c>
      <c r="F23" s="16"/>
      <c r="G23" s="16">
        <v>0</v>
      </c>
      <c r="H23" s="16"/>
      <c r="I23" s="16">
        <v>0</v>
      </c>
      <c r="J23" s="15"/>
      <c r="K23" s="15">
        <v>5335</v>
      </c>
      <c r="L23" s="16"/>
      <c r="M23" s="15">
        <v>168219308</v>
      </c>
      <c r="N23" s="16"/>
      <c r="O23" s="15">
        <v>121811976</v>
      </c>
      <c r="P23" s="16"/>
      <c r="Q23" s="15">
        <v>46407332</v>
      </c>
    </row>
    <row r="24" spans="1:17" ht="27" customHeight="1" x14ac:dyDescent="0.4">
      <c r="A24" s="12" t="s">
        <v>17</v>
      </c>
      <c r="C24" s="16">
        <v>0</v>
      </c>
      <c r="D24" s="16"/>
      <c r="E24" s="16">
        <v>0</v>
      </c>
      <c r="F24" s="16"/>
      <c r="G24" s="16">
        <v>0</v>
      </c>
      <c r="H24" s="16"/>
      <c r="I24" s="16">
        <v>0</v>
      </c>
      <c r="J24" s="15"/>
      <c r="K24" s="15">
        <v>50000</v>
      </c>
      <c r="L24" s="16"/>
      <c r="M24" s="15">
        <v>7099159979</v>
      </c>
      <c r="N24" s="16"/>
      <c r="O24" s="15">
        <v>8493265455</v>
      </c>
      <c r="P24" s="16"/>
      <c r="Q24" s="15">
        <v>-1394105476</v>
      </c>
    </row>
    <row r="25" spans="1:17" ht="23.25" customHeight="1" x14ac:dyDescent="0.4">
      <c r="A25" s="12" t="s">
        <v>18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v>0</v>
      </c>
      <c r="J25" s="15"/>
      <c r="K25" s="15">
        <v>3685459</v>
      </c>
      <c r="L25" s="16"/>
      <c r="M25" s="15">
        <v>14511698544</v>
      </c>
      <c r="N25" s="16"/>
      <c r="O25" s="15">
        <v>17553038250</v>
      </c>
      <c r="P25" s="16"/>
      <c r="Q25" s="15">
        <v>-3041339706</v>
      </c>
    </row>
    <row r="26" spans="1:17" ht="23.25" customHeight="1" x14ac:dyDescent="0.4">
      <c r="A26" s="12" t="s">
        <v>20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v>0</v>
      </c>
      <c r="J26" s="16"/>
      <c r="K26" s="15">
        <v>1486153</v>
      </c>
      <c r="L26" s="16"/>
      <c r="M26" s="15">
        <v>10774781883</v>
      </c>
      <c r="N26" s="16"/>
      <c r="O26" s="15">
        <v>9701272430</v>
      </c>
      <c r="P26" s="16"/>
      <c r="Q26" s="15">
        <v>1073509453</v>
      </c>
    </row>
    <row r="27" spans="1:17" ht="23.25" customHeight="1" x14ac:dyDescent="0.4">
      <c r="A27" s="12" t="s">
        <v>23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v>0</v>
      </c>
      <c r="J27" s="16"/>
      <c r="K27" s="15">
        <v>834730</v>
      </c>
      <c r="L27" s="16"/>
      <c r="M27" s="15">
        <v>4547839522</v>
      </c>
      <c r="N27" s="16"/>
      <c r="O27" s="15">
        <v>4400953090</v>
      </c>
      <c r="P27" s="16"/>
      <c r="Q27" s="15">
        <v>146886432</v>
      </c>
    </row>
    <row r="28" spans="1:17" ht="23.25" customHeight="1" x14ac:dyDescent="0.4">
      <c r="A28" s="12" t="s">
        <v>221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5"/>
      <c r="K28" s="15">
        <v>900000</v>
      </c>
      <c r="L28" s="16"/>
      <c r="M28" s="15">
        <v>11540920537</v>
      </c>
      <c r="N28" s="16"/>
      <c r="O28" s="15">
        <v>10438168278</v>
      </c>
      <c r="P28" s="16"/>
      <c r="Q28" s="15">
        <v>1102752259</v>
      </c>
    </row>
    <row r="29" spans="1:17" ht="23.25" customHeight="1" x14ac:dyDescent="0.4">
      <c r="A29" s="12" t="s">
        <v>222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5"/>
      <c r="K29" s="15">
        <v>62000000</v>
      </c>
      <c r="L29" s="16"/>
      <c r="M29" s="15">
        <v>62000000000</v>
      </c>
      <c r="N29" s="16"/>
      <c r="O29" s="15">
        <v>38868296000</v>
      </c>
      <c r="P29" s="16"/>
      <c r="Q29" s="15">
        <v>23131704000</v>
      </c>
    </row>
    <row r="30" spans="1:17" ht="36" customHeight="1" x14ac:dyDescent="0.4">
      <c r="A30" s="12" t="s">
        <v>26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5">
        <v>650804</v>
      </c>
      <c r="L30" s="16"/>
      <c r="M30" s="15">
        <v>11059845637</v>
      </c>
      <c r="N30" s="16"/>
      <c r="O30" s="15">
        <v>4903943824</v>
      </c>
      <c r="P30" s="16"/>
      <c r="Q30" s="15">
        <v>6155901813</v>
      </c>
    </row>
    <row r="31" spans="1:17" ht="23.25" customHeight="1" x14ac:dyDescent="0.4">
      <c r="A31" s="12" t="s">
        <v>223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5"/>
      <c r="K31" s="15">
        <v>150000</v>
      </c>
      <c r="L31" s="16"/>
      <c r="M31" s="15">
        <v>16608161730</v>
      </c>
      <c r="N31" s="16"/>
      <c r="O31" s="15">
        <v>13763023894</v>
      </c>
      <c r="P31" s="16"/>
      <c r="Q31" s="15">
        <v>2845137836</v>
      </c>
    </row>
    <row r="32" spans="1:17" ht="23.25" customHeight="1" x14ac:dyDescent="0.4">
      <c r="A32" s="12" t="s">
        <v>28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5">
        <v>200000</v>
      </c>
      <c r="L32" s="16"/>
      <c r="M32" s="15">
        <v>7622280405</v>
      </c>
      <c r="N32" s="16"/>
      <c r="O32" s="15">
        <v>6756760227</v>
      </c>
      <c r="P32" s="16"/>
      <c r="Q32" s="15">
        <v>865520178</v>
      </c>
    </row>
    <row r="33" spans="1:17" ht="23.25" customHeight="1" x14ac:dyDescent="0.4">
      <c r="A33" s="12" t="s">
        <v>224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5"/>
      <c r="K33" s="15">
        <v>4789534</v>
      </c>
      <c r="L33" s="16"/>
      <c r="M33" s="15">
        <v>18391060655</v>
      </c>
      <c r="N33" s="16"/>
      <c r="O33" s="15">
        <v>15838594177</v>
      </c>
      <c r="P33" s="16"/>
      <c r="Q33" s="15">
        <v>2552466478</v>
      </c>
    </row>
    <row r="34" spans="1:17" ht="23.25" customHeight="1" x14ac:dyDescent="0.4">
      <c r="A34" s="12" t="s">
        <v>30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v>0</v>
      </c>
      <c r="J34" s="16"/>
      <c r="K34" s="15">
        <v>1400000</v>
      </c>
      <c r="L34" s="16"/>
      <c r="M34" s="15">
        <v>11953600469</v>
      </c>
      <c r="N34" s="16"/>
      <c r="O34" s="15">
        <v>10088703987</v>
      </c>
      <c r="P34" s="16"/>
      <c r="Q34" s="15">
        <v>1864896482</v>
      </c>
    </row>
    <row r="35" spans="1:17" ht="36" customHeight="1" x14ac:dyDescent="0.4">
      <c r="A35" s="12" t="s">
        <v>225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5"/>
      <c r="K35" s="15">
        <v>908</v>
      </c>
      <c r="L35" s="16"/>
      <c r="M35" s="15">
        <v>9190255</v>
      </c>
      <c r="N35" s="16"/>
      <c r="O35" s="15">
        <v>4510022</v>
      </c>
      <c r="P35" s="16"/>
      <c r="Q35" s="15">
        <v>4680233</v>
      </c>
    </row>
    <row r="36" spans="1:17" ht="23.25" customHeight="1" x14ac:dyDescent="0.4">
      <c r="A36" s="12" t="s">
        <v>31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5"/>
      <c r="K36" s="15">
        <v>1500000</v>
      </c>
      <c r="L36" s="16"/>
      <c r="M36" s="15">
        <v>21640282096</v>
      </c>
      <c r="N36" s="16"/>
      <c r="O36" s="15">
        <v>19958659764</v>
      </c>
      <c r="P36" s="16"/>
      <c r="Q36" s="15">
        <v>1681622332</v>
      </c>
    </row>
    <row r="37" spans="1:17" ht="23.25" customHeight="1" x14ac:dyDescent="0.4">
      <c r="A37" s="12" t="s">
        <v>226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5"/>
      <c r="K37" s="15">
        <v>2987862</v>
      </c>
      <c r="L37" s="16"/>
      <c r="M37" s="15">
        <v>26005778176</v>
      </c>
      <c r="N37" s="16"/>
      <c r="O37" s="15">
        <v>32337870151</v>
      </c>
      <c r="P37" s="16"/>
      <c r="Q37" s="15">
        <v>-6332091975</v>
      </c>
    </row>
    <row r="38" spans="1:17" ht="23.25" customHeight="1" x14ac:dyDescent="0.4">
      <c r="A38" s="12" t="s">
        <v>227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5"/>
      <c r="K38" s="15">
        <v>1210</v>
      </c>
      <c r="L38" s="16"/>
      <c r="M38" s="15">
        <v>694021</v>
      </c>
      <c r="N38" s="16"/>
      <c r="O38" s="15">
        <v>-175350</v>
      </c>
      <c r="P38" s="16"/>
      <c r="Q38" s="15">
        <v>869371</v>
      </c>
    </row>
    <row r="39" spans="1:17" ht="23.25" customHeight="1" x14ac:dyDescent="0.4">
      <c r="A39" s="12" t="s">
        <v>32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5"/>
      <c r="K39" s="15">
        <v>550000</v>
      </c>
      <c r="L39" s="16"/>
      <c r="M39" s="15">
        <v>4200656504</v>
      </c>
      <c r="N39" s="16"/>
      <c r="O39" s="15">
        <v>4933931150</v>
      </c>
      <c r="P39" s="16"/>
      <c r="Q39" s="15">
        <v>-733274646</v>
      </c>
    </row>
    <row r="40" spans="1:17" ht="23.25" customHeight="1" x14ac:dyDescent="0.4">
      <c r="A40" s="12" t="s">
        <v>228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  <c r="J40" s="15"/>
      <c r="K40" s="15">
        <v>300000</v>
      </c>
      <c r="L40" s="16"/>
      <c r="M40" s="15">
        <v>3366538564</v>
      </c>
      <c r="N40" s="16"/>
      <c r="O40" s="15">
        <v>3246878238</v>
      </c>
      <c r="P40" s="16"/>
      <c r="Q40" s="15">
        <v>119660326</v>
      </c>
    </row>
    <row r="41" spans="1:17" ht="23.25" customHeight="1" x14ac:dyDescent="0.4">
      <c r="A41" s="12" t="s">
        <v>229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  <c r="J41" s="15"/>
      <c r="K41" s="15">
        <v>200000</v>
      </c>
      <c r="L41" s="16"/>
      <c r="M41" s="15">
        <v>3942088819</v>
      </c>
      <c r="N41" s="16"/>
      <c r="O41" s="15">
        <v>4193164309</v>
      </c>
      <c r="P41" s="16"/>
      <c r="Q41" s="15">
        <v>-251075490</v>
      </c>
    </row>
    <row r="42" spans="1:17" ht="23.25" customHeight="1" x14ac:dyDescent="0.4">
      <c r="A42" s="12" t="s">
        <v>165</v>
      </c>
      <c r="C42" s="16">
        <v>0</v>
      </c>
      <c r="D42" s="16"/>
      <c r="E42" s="16">
        <v>0</v>
      </c>
      <c r="F42" s="16"/>
      <c r="G42" s="16">
        <v>0</v>
      </c>
      <c r="H42" s="16"/>
      <c r="I42" s="16">
        <v>0</v>
      </c>
      <c r="J42" s="15"/>
      <c r="K42" s="15">
        <v>4133</v>
      </c>
      <c r="L42" s="16"/>
      <c r="M42" s="15">
        <v>258829753</v>
      </c>
      <c r="N42" s="16"/>
      <c r="O42" s="15">
        <v>84727335</v>
      </c>
      <c r="P42" s="16"/>
      <c r="Q42" s="15">
        <v>174102418</v>
      </c>
    </row>
    <row r="43" spans="1:17" ht="23.25" customHeight="1" x14ac:dyDescent="0.4">
      <c r="A43" s="12" t="s">
        <v>230</v>
      </c>
      <c r="C43" s="16">
        <v>0</v>
      </c>
      <c r="D43" s="16"/>
      <c r="E43" s="16">
        <v>0</v>
      </c>
      <c r="F43" s="16"/>
      <c r="G43" s="16">
        <v>0</v>
      </c>
      <c r="H43" s="16"/>
      <c r="I43" s="16">
        <v>0</v>
      </c>
      <c r="J43" s="15"/>
      <c r="K43" s="15">
        <v>408266</v>
      </c>
      <c r="L43" s="16"/>
      <c r="M43" s="15">
        <v>10339652960</v>
      </c>
      <c r="N43" s="16"/>
      <c r="O43" s="15">
        <v>10923707920</v>
      </c>
      <c r="P43" s="16"/>
      <c r="Q43" s="15">
        <v>-584054960</v>
      </c>
    </row>
    <row r="44" spans="1:17" ht="23.25" customHeight="1" x14ac:dyDescent="0.4">
      <c r="A44" s="12" t="s">
        <v>231</v>
      </c>
      <c r="C44" s="16">
        <v>0</v>
      </c>
      <c r="D44" s="16"/>
      <c r="E44" s="16">
        <v>0</v>
      </c>
      <c r="F44" s="16"/>
      <c r="G44" s="16">
        <v>0</v>
      </c>
      <c r="H44" s="16"/>
      <c r="I44" s="16">
        <v>0</v>
      </c>
      <c r="J44" s="15"/>
      <c r="K44" s="15">
        <v>10978</v>
      </c>
      <c r="L44" s="16"/>
      <c r="M44" s="15">
        <v>827137578</v>
      </c>
      <c r="N44" s="16"/>
      <c r="O44" s="15">
        <v>777787967</v>
      </c>
      <c r="P44" s="16"/>
      <c r="Q44" s="15">
        <v>49349611</v>
      </c>
    </row>
    <row r="45" spans="1:17" ht="23.25" customHeight="1" x14ac:dyDescent="0.4">
      <c r="A45" s="12" t="s">
        <v>35</v>
      </c>
      <c r="C45" s="16">
        <v>0</v>
      </c>
      <c r="D45" s="16"/>
      <c r="E45" s="16">
        <v>0</v>
      </c>
      <c r="F45" s="16"/>
      <c r="G45" s="16">
        <v>0</v>
      </c>
      <c r="H45" s="16"/>
      <c r="I45" s="16">
        <v>0</v>
      </c>
      <c r="J45" s="15"/>
      <c r="K45" s="15">
        <v>607472</v>
      </c>
      <c r="L45" s="16"/>
      <c r="M45" s="15">
        <v>17627420449</v>
      </c>
      <c r="N45" s="16"/>
      <c r="O45" s="15">
        <v>12237368333</v>
      </c>
      <c r="P45" s="16"/>
      <c r="Q45" s="15">
        <v>5390052116</v>
      </c>
    </row>
    <row r="46" spans="1:17" ht="23.25" customHeight="1" x14ac:dyDescent="0.4">
      <c r="A46" s="12" t="s">
        <v>168</v>
      </c>
      <c r="C46" s="16">
        <v>0</v>
      </c>
      <c r="D46" s="16"/>
      <c r="E46" s="16">
        <v>0</v>
      </c>
      <c r="F46" s="16"/>
      <c r="G46" s="16">
        <v>0</v>
      </c>
      <c r="H46" s="16"/>
      <c r="I46" s="16">
        <v>0</v>
      </c>
      <c r="J46" s="15"/>
      <c r="K46" s="15">
        <v>812425</v>
      </c>
      <c r="L46" s="16"/>
      <c r="M46" s="15">
        <v>15255651109</v>
      </c>
      <c r="N46" s="16"/>
      <c r="O46" s="15">
        <v>12232525426</v>
      </c>
      <c r="P46" s="16"/>
      <c r="Q46" s="15">
        <v>3023125683</v>
      </c>
    </row>
    <row r="47" spans="1:17" ht="23.25" customHeight="1" x14ac:dyDescent="0.4">
      <c r="A47" s="12" t="s">
        <v>37</v>
      </c>
      <c r="C47" s="16">
        <v>0</v>
      </c>
      <c r="D47" s="16"/>
      <c r="E47" s="16">
        <v>0</v>
      </c>
      <c r="F47" s="16"/>
      <c r="G47" s="16">
        <v>0</v>
      </c>
      <c r="H47" s="16"/>
      <c r="I47" s="16">
        <v>0</v>
      </c>
      <c r="J47" s="15"/>
      <c r="K47" s="15">
        <v>6489569</v>
      </c>
      <c r="L47" s="16"/>
      <c r="M47" s="15">
        <v>71642112717</v>
      </c>
      <c r="N47" s="16"/>
      <c r="O47" s="15">
        <v>67241708653</v>
      </c>
      <c r="P47" s="16"/>
      <c r="Q47" s="15">
        <v>4400404064</v>
      </c>
    </row>
    <row r="48" spans="1:17" ht="23.25" customHeight="1" x14ac:dyDescent="0.4">
      <c r="A48" s="12" t="s">
        <v>232</v>
      </c>
      <c r="C48" s="16">
        <v>0</v>
      </c>
      <c r="D48" s="16"/>
      <c r="E48" s="16">
        <v>0</v>
      </c>
      <c r="F48" s="16"/>
      <c r="G48" s="16">
        <v>0</v>
      </c>
      <c r="H48" s="16"/>
      <c r="I48" s="16">
        <v>0</v>
      </c>
      <c r="J48" s="15"/>
      <c r="K48" s="15">
        <v>160</v>
      </c>
      <c r="L48" s="16"/>
      <c r="M48" s="15">
        <v>9237512</v>
      </c>
      <c r="N48" s="16"/>
      <c r="O48" s="15">
        <v>10383987</v>
      </c>
      <c r="P48" s="16"/>
      <c r="Q48" s="15">
        <v>-1146475</v>
      </c>
    </row>
    <row r="49" spans="1:17" ht="36.75" customHeight="1" x14ac:dyDescent="0.4">
      <c r="A49" s="12" t="s">
        <v>39</v>
      </c>
      <c r="C49" s="15">
        <v>497171</v>
      </c>
      <c r="D49" s="16"/>
      <c r="E49" s="15">
        <v>10851825646</v>
      </c>
      <c r="F49" s="16"/>
      <c r="G49" s="15">
        <v>11671967865</v>
      </c>
      <c r="H49" s="16"/>
      <c r="I49" s="15">
        <v>-820142219</v>
      </c>
      <c r="J49" s="16"/>
      <c r="K49" s="15">
        <v>501380</v>
      </c>
      <c r="L49" s="16"/>
      <c r="M49" s="15">
        <v>10939688740</v>
      </c>
      <c r="N49" s="16"/>
      <c r="O49" s="15">
        <v>11770805573</v>
      </c>
      <c r="P49" s="16"/>
      <c r="Q49" s="15">
        <v>-831116833</v>
      </c>
    </row>
    <row r="50" spans="1:17" ht="23.25" customHeight="1" x14ac:dyDescent="0.4">
      <c r="A50" s="12" t="s">
        <v>40</v>
      </c>
      <c r="C50" s="1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5"/>
      <c r="K50" s="15">
        <v>2000000</v>
      </c>
      <c r="L50" s="16"/>
      <c r="M50" s="15">
        <v>15346238605</v>
      </c>
      <c r="N50" s="16"/>
      <c r="O50" s="15">
        <v>12482876046</v>
      </c>
      <c r="P50" s="16"/>
      <c r="Q50" s="15">
        <v>2863362559</v>
      </c>
    </row>
    <row r="51" spans="1:17" ht="23.25" customHeight="1" x14ac:dyDescent="0.4">
      <c r="A51" s="12" t="s">
        <v>41</v>
      </c>
      <c r="C51" s="15">
        <v>522222</v>
      </c>
      <c r="D51" s="16"/>
      <c r="E51" s="15">
        <v>9111721910</v>
      </c>
      <c r="F51" s="16"/>
      <c r="G51" s="15">
        <v>9185703908</v>
      </c>
      <c r="H51" s="16"/>
      <c r="I51" s="15">
        <v>-73981998</v>
      </c>
      <c r="J51" s="16"/>
      <c r="K51" s="15">
        <v>722222</v>
      </c>
      <c r="L51" s="16"/>
      <c r="M51" s="15">
        <v>12180006273</v>
      </c>
      <c r="N51" s="16"/>
      <c r="O51" s="15">
        <v>12706156351</v>
      </c>
      <c r="P51" s="16"/>
      <c r="Q51" s="15">
        <v>-526150078</v>
      </c>
    </row>
    <row r="52" spans="1:17" ht="23.25" customHeight="1" x14ac:dyDescent="0.4">
      <c r="A52" s="12" t="s">
        <v>42</v>
      </c>
      <c r="C52" s="16">
        <v>0</v>
      </c>
      <c r="D52" s="16"/>
      <c r="E52" s="16">
        <v>0</v>
      </c>
      <c r="F52" s="16"/>
      <c r="G52" s="16">
        <v>0</v>
      </c>
      <c r="H52" s="16"/>
      <c r="I52" s="16">
        <v>0</v>
      </c>
      <c r="J52" s="15"/>
      <c r="K52" s="15">
        <v>89959</v>
      </c>
      <c r="L52" s="16"/>
      <c r="M52" s="15">
        <v>518657719</v>
      </c>
      <c r="N52" s="16"/>
      <c r="O52" s="15">
        <v>667383669</v>
      </c>
      <c r="P52" s="16"/>
      <c r="Q52" s="15">
        <v>-148725950</v>
      </c>
    </row>
    <row r="53" spans="1:17" ht="23.25" customHeight="1" x14ac:dyDescent="0.4">
      <c r="A53" s="12" t="s">
        <v>43</v>
      </c>
      <c r="C53" s="15">
        <v>100000</v>
      </c>
      <c r="D53" s="16"/>
      <c r="E53" s="15">
        <v>1590480000</v>
      </c>
      <c r="F53" s="16"/>
      <c r="G53" s="15">
        <v>-323374644</v>
      </c>
      <c r="H53" s="16"/>
      <c r="I53" s="15">
        <v>1913854644</v>
      </c>
      <c r="J53" s="16"/>
      <c r="K53" s="15">
        <v>100000</v>
      </c>
      <c r="L53" s="16"/>
      <c r="M53" s="15">
        <v>1590480000</v>
      </c>
      <c r="N53" s="16"/>
      <c r="O53" s="15">
        <v>-323374644</v>
      </c>
      <c r="P53" s="16"/>
      <c r="Q53" s="15">
        <v>1913854644</v>
      </c>
    </row>
    <row r="54" spans="1:17" ht="23.25" customHeight="1" x14ac:dyDescent="0.4">
      <c r="A54" s="12" t="s">
        <v>233</v>
      </c>
      <c r="C54" s="16">
        <v>0</v>
      </c>
      <c r="D54" s="16"/>
      <c r="E54" s="16">
        <v>0</v>
      </c>
      <c r="F54" s="16"/>
      <c r="G54" s="16">
        <v>0</v>
      </c>
      <c r="H54" s="16"/>
      <c r="I54" s="16">
        <v>0</v>
      </c>
      <c r="J54" s="15"/>
      <c r="K54" s="15">
        <v>1000000</v>
      </c>
      <c r="L54" s="16"/>
      <c r="M54" s="15">
        <v>30847519295</v>
      </c>
      <c r="N54" s="16"/>
      <c r="O54" s="15">
        <v>25272979285</v>
      </c>
      <c r="P54" s="16"/>
      <c r="Q54" s="15">
        <v>5574540010</v>
      </c>
    </row>
    <row r="55" spans="1:17" ht="23.25" customHeight="1" x14ac:dyDescent="0.4">
      <c r="A55" s="12" t="s">
        <v>45</v>
      </c>
      <c r="C55" s="15">
        <v>350000</v>
      </c>
      <c r="D55" s="16"/>
      <c r="E55" s="15">
        <v>32929589191</v>
      </c>
      <c r="F55" s="16"/>
      <c r="G55" s="15">
        <v>32951055177</v>
      </c>
      <c r="H55" s="16"/>
      <c r="I55" s="15">
        <v>-21465986</v>
      </c>
      <c r="J55" s="16"/>
      <c r="K55" s="15">
        <v>700000</v>
      </c>
      <c r="L55" s="16"/>
      <c r="M55" s="15">
        <v>63607466071</v>
      </c>
      <c r="N55" s="16"/>
      <c r="O55" s="15">
        <v>65915587876</v>
      </c>
      <c r="P55" s="16"/>
      <c r="Q55" s="15">
        <v>-2308121805</v>
      </c>
    </row>
    <row r="56" spans="1:17" ht="23.25" customHeight="1" x14ac:dyDescent="0.4">
      <c r="A56" s="12" t="s">
        <v>46</v>
      </c>
      <c r="C56" s="15">
        <v>1119227</v>
      </c>
      <c r="D56" s="16"/>
      <c r="E56" s="15">
        <v>30365747711</v>
      </c>
      <c r="F56" s="16"/>
      <c r="G56" s="15">
        <v>28726368233</v>
      </c>
      <c r="H56" s="16"/>
      <c r="I56" s="15">
        <v>1639379478</v>
      </c>
      <c r="J56" s="16"/>
      <c r="K56" s="15">
        <v>1439227</v>
      </c>
      <c r="L56" s="16"/>
      <c r="M56" s="15">
        <v>40217640592</v>
      </c>
      <c r="N56" s="16"/>
      <c r="O56" s="15">
        <v>39285443504</v>
      </c>
      <c r="P56" s="16"/>
      <c r="Q56" s="15">
        <v>932197088</v>
      </c>
    </row>
    <row r="57" spans="1:17" ht="23.25" customHeight="1" x14ac:dyDescent="0.4">
      <c r="A57" s="12" t="s">
        <v>47</v>
      </c>
      <c r="C57" s="1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5"/>
      <c r="K57" s="15">
        <v>300000</v>
      </c>
      <c r="L57" s="16"/>
      <c r="M57" s="15">
        <v>28966766575</v>
      </c>
      <c r="N57" s="16"/>
      <c r="O57" s="15">
        <v>20626516471</v>
      </c>
      <c r="P57" s="16"/>
      <c r="Q57" s="15">
        <v>8340250104</v>
      </c>
    </row>
    <row r="58" spans="1:17" ht="18" x14ac:dyDescent="0.4">
      <c r="A58" s="7" t="s">
        <v>48</v>
      </c>
      <c r="C58" s="17">
        <f>SUM(C9:C57)</f>
        <v>2646150</v>
      </c>
      <c r="D58" s="16"/>
      <c r="E58" s="17">
        <f>SUM(E9:E57)</f>
        <v>142379364458</v>
      </c>
      <c r="F58" s="16"/>
      <c r="G58" s="17">
        <f>SUM(G9:G57)</f>
        <v>133831225550</v>
      </c>
      <c r="H58" s="16"/>
      <c r="I58" s="17">
        <f>SUM(I9:I57)</f>
        <v>8548138908</v>
      </c>
      <c r="J58" s="16"/>
      <c r="K58" s="17">
        <f>SUM(K9:K57)</f>
        <v>97228966</v>
      </c>
      <c r="L58" s="16"/>
      <c r="M58" s="17">
        <f>SUM(M9:M57)</f>
        <v>884209592872</v>
      </c>
      <c r="N58" s="16"/>
      <c r="O58" s="17">
        <f>SUM(O9:O57)</f>
        <v>808146821459</v>
      </c>
      <c r="P58" s="16"/>
      <c r="Q58" s="17">
        <f>SUM(Q9:Q57)</f>
        <v>76062771413</v>
      </c>
    </row>
    <row r="59" spans="1:17" ht="18" x14ac:dyDescent="0.4">
      <c r="C59" s="18"/>
      <c r="D59" s="16"/>
      <c r="E59" s="18"/>
      <c r="F59" s="16"/>
      <c r="G59" s="18"/>
      <c r="H59" s="16"/>
      <c r="I59" s="18"/>
      <c r="J59" s="16"/>
      <c r="K59" s="18"/>
      <c r="L59" s="16"/>
      <c r="M59" s="18"/>
      <c r="N59" s="16"/>
      <c r="O59" s="18"/>
      <c r="P59" s="16"/>
      <c r="Q59" s="18"/>
    </row>
    <row r="61" spans="1:17" ht="18" x14ac:dyDescent="0.4">
      <c r="A61" s="36" t="s">
        <v>234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/>
    </row>
  </sheetData>
  <mergeCells count="7">
    <mergeCell ref="A61:Q6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0"/>
  <sheetViews>
    <sheetView rightToLeft="1" topLeftCell="A6" workbookViewId="0">
      <selection activeCell="Q9" sqref="Q9:Q13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35" t="s">
        <v>235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29" t="s">
        <v>151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7" ht="37.5" x14ac:dyDescent="0.4">
      <c r="A8" s="14" t="s">
        <v>137</v>
      </c>
      <c r="C8" s="11" t="s">
        <v>9</v>
      </c>
      <c r="E8" s="11" t="s">
        <v>11</v>
      </c>
      <c r="G8" s="11" t="s">
        <v>206</v>
      </c>
      <c r="I8" s="11" t="s">
        <v>236</v>
      </c>
      <c r="K8" s="11" t="s">
        <v>9</v>
      </c>
      <c r="M8" s="11" t="s">
        <v>11</v>
      </c>
      <c r="O8" s="11" t="s">
        <v>206</v>
      </c>
      <c r="Q8" s="11" t="s">
        <v>236</v>
      </c>
    </row>
    <row r="9" spans="1:17" ht="18" x14ac:dyDescent="0.4">
      <c r="A9" s="12" t="s">
        <v>64</v>
      </c>
      <c r="C9" s="15">
        <v>82900</v>
      </c>
      <c r="D9" s="16"/>
      <c r="E9" s="15">
        <v>80920600482</v>
      </c>
      <c r="F9" s="16"/>
      <c r="G9" s="15">
        <v>80920600482</v>
      </c>
      <c r="H9" s="16"/>
      <c r="I9" s="15">
        <v>0</v>
      </c>
      <c r="J9" s="16"/>
      <c r="K9" s="15">
        <v>82900</v>
      </c>
      <c r="L9" s="16"/>
      <c r="M9" s="15">
        <v>80920600482</v>
      </c>
      <c r="N9" s="16"/>
      <c r="O9" s="15">
        <v>79362945909</v>
      </c>
      <c r="P9" s="16"/>
      <c r="Q9" s="15">
        <v>1557654573</v>
      </c>
    </row>
    <row r="10" spans="1:17" ht="36" x14ac:dyDescent="0.4">
      <c r="A10" s="12" t="s">
        <v>70</v>
      </c>
      <c r="C10" s="15">
        <v>36000</v>
      </c>
      <c r="D10" s="16"/>
      <c r="E10" s="15">
        <v>26526111271</v>
      </c>
      <c r="F10" s="16"/>
      <c r="G10" s="15">
        <v>25992328036</v>
      </c>
      <c r="H10" s="16"/>
      <c r="I10" s="15">
        <v>533783235</v>
      </c>
      <c r="J10" s="16"/>
      <c r="K10" s="15">
        <v>36000</v>
      </c>
      <c r="L10" s="16"/>
      <c r="M10" s="15">
        <v>26526111271</v>
      </c>
      <c r="N10" s="16"/>
      <c r="O10" s="15">
        <v>23186181729</v>
      </c>
      <c r="P10" s="16"/>
      <c r="Q10" s="15">
        <v>3339929542</v>
      </c>
    </row>
    <row r="11" spans="1:17" ht="36" x14ac:dyDescent="0.4">
      <c r="A11" s="12" t="s">
        <v>75</v>
      </c>
      <c r="C11" s="15">
        <v>43499</v>
      </c>
      <c r="D11" s="16"/>
      <c r="E11" s="15">
        <v>41878465232</v>
      </c>
      <c r="F11" s="16"/>
      <c r="G11" s="15">
        <v>41236101452</v>
      </c>
      <c r="H11" s="16"/>
      <c r="I11" s="15">
        <v>642363780</v>
      </c>
      <c r="J11" s="16"/>
      <c r="K11" s="15">
        <v>43499</v>
      </c>
      <c r="L11" s="16"/>
      <c r="M11" s="15">
        <v>41878465232</v>
      </c>
      <c r="N11" s="16"/>
      <c r="O11" s="15">
        <v>35649841591</v>
      </c>
      <c r="P11" s="16"/>
      <c r="Q11" s="15">
        <v>6228623641</v>
      </c>
    </row>
    <row r="12" spans="1:17" ht="36" x14ac:dyDescent="0.4">
      <c r="A12" s="12" t="s">
        <v>78</v>
      </c>
      <c r="C12" s="15">
        <v>0</v>
      </c>
      <c r="D12" s="16"/>
      <c r="E12" s="15">
        <v>0</v>
      </c>
      <c r="F12" s="16"/>
      <c r="G12" s="15">
        <v>5059706720</v>
      </c>
      <c r="H12" s="16"/>
      <c r="I12" s="15">
        <v>-5059706720</v>
      </c>
      <c r="J12" s="16"/>
      <c r="K12" s="15">
        <v>0</v>
      </c>
      <c r="L12" s="16"/>
      <c r="M12" s="15">
        <v>0</v>
      </c>
      <c r="N12" s="16"/>
      <c r="O12" s="15">
        <v>0</v>
      </c>
      <c r="P12" s="16"/>
      <c r="Q12" s="15">
        <v>0</v>
      </c>
    </row>
    <row r="13" spans="1:17" ht="36" x14ac:dyDescent="0.4">
      <c r="A13" s="12" t="s">
        <v>81</v>
      </c>
      <c r="C13" s="15">
        <v>40933</v>
      </c>
      <c r="D13" s="16"/>
      <c r="E13" s="15">
        <v>38551897202</v>
      </c>
      <c r="F13" s="16"/>
      <c r="G13" s="15">
        <v>37953155953</v>
      </c>
      <c r="H13" s="16"/>
      <c r="I13" s="15">
        <v>598741249</v>
      </c>
      <c r="J13" s="16"/>
      <c r="K13" s="15">
        <v>40933</v>
      </c>
      <c r="L13" s="16"/>
      <c r="M13" s="15">
        <v>38551897202</v>
      </c>
      <c r="N13" s="16"/>
      <c r="O13" s="15">
        <v>32770708719</v>
      </c>
      <c r="P13" s="16"/>
      <c r="Q13" s="15">
        <v>5781188483</v>
      </c>
    </row>
    <row r="14" spans="1:17" ht="18" x14ac:dyDescent="0.4">
      <c r="A14" s="12" t="s">
        <v>17</v>
      </c>
      <c r="C14" s="15">
        <v>1249992</v>
      </c>
      <c r="D14" s="16"/>
      <c r="E14" s="15">
        <v>25372963862</v>
      </c>
      <c r="F14" s="16"/>
      <c r="G14" s="15">
        <v>22602067221</v>
      </c>
      <c r="H14" s="16"/>
      <c r="I14" s="15">
        <v>2770896641</v>
      </c>
      <c r="J14" s="16"/>
      <c r="K14" s="15">
        <v>1249992</v>
      </c>
      <c r="L14" s="16"/>
      <c r="M14" s="15">
        <v>25372963862</v>
      </c>
      <c r="N14" s="16"/>
      <c r="O14" s="15">
        <v>26674073793</v>
      </c>
      <c r="P14" s="16"/>
      <c r="Q14" s="15">
        <v>-1301109931</v>
      </c>
    </row>
    <row r="15" spans="1:17" ht="18" x14ac:dyDescent="0.4">
      <c r="A15" s="12" t="s">
        <v>18</v>
      </c>
      <c r="C15" s="15">
        <v>5100000</v>
      </c>
      <c r="D15" s="16"/>
      <c r="E15" s="15">
        <v>20491545510</v>
      </c>
      <c r="F15" s="16"/>
      <c r="G15" s="15">
        <v>22052999250</v>
      </c>
      <c r="H15" s="16"/>
      <c r="I15" s="15">
        <v>-1561453740</v>
      </c>
      <c r="J15" s="16"/>
      <c r="K15" s="15">
        <v>5100000</v>
      </c>
      <c r="L15" s="16"/>
      <c r="M15" s="15">
        <v>20491545510</v>
      </c>
      <c r="N15" s="16"/>
      <c r="O15" s="15">
        <v>20631061400</v>
      </c>
      <c r="P15" s="16"/>
      <c r="Q15" s="15">
        <v>-139515890</v>
      </c>
    </row>
    <row r="16" spans="1:17" ht="18" x14ac:dyDescent="0.4">
      <c r="A16" s="12" t="s">
        <v>19</v>
      </c>
      <c r="C16" s="15">
        <v>5000000</v>
      </c>
      <c r="D16" s="16"/>
      <c r="E16" s="15">
        <v>19607636250</v>
      </c>
      <c r="F16" s="16"/>
      <c r="G16" s="15">
        <v>19280780922</v>
      </c>
      <c r="H16" s="16"/>
      <c r="I16" s="15">
        <v>326855328</v>
      </c>
      <c r="J16" s="16"/>
      <c r="K16" s="15">
        <v>5000000</v>
      </c>
      <c r="L16" s="16"/>
      <c r="M16" s="15">
        <v>19607636250</v>
      </c>
      <c r="N16" s="16"/>
      <c r="O16" s="15">
        <v>19280780922</v>
      </c>
      <c r="P16" s="16"/>
      <c r="Q16" s="15">
        <v>326855328</v>
      </c>
    </row>
    <row r="17" spans="1:17" ht="18" x14ac:dyDescent="0.4">
      <c r="A17" s="12" t="s">
        <v>20</v>
      </c>
      <c r="C17" s="15">
        <v>0</v>
      </c>
      <c r="D17" s="16"/>
      <c r="E17" s="15">
        <v>0</v>
      </c>
      <c r="F17" s="16"/>
      <c r="G17" s="15">
        <v>-113817538</v>
      </c>
      <c r="H17" s="16"/>
      <c r="I17" s="15">
        <v>113817538</v>
      </c>
      <c r="J17" s="16"/>
      <c r="K17" s="16"/>
      <c r="L17" s="16"/>
      <c r="M17" s="16"/>
      <c r="N17" s="16"/>
      <c r="O17" s="16"/>
      <c r="P17" s="16"/>
      <c r="Q17" s="16"/>
    </row>
    <row r="18" spans="1:17" ht="18" x14ac:dyDescent="0.4">
      <c r="A18" s="12" t="s">
        <v>21</v>
      </c>
      <c r="C18" s="15">
        <v>38137</v>
      </c>
      <c r="D18" s="16"/>
      <c r="E18" s="15">
        <v>26537059</v>
      </c>
      <c r="F18" s="16"/>
      <c r="G18" s="15">
        <v>26537059</v>
      </c>
      <c r="H18" s="16"/>
      <c r="I18" s="15">
        <v>0</v>
      </c>
      <c r="J18" s="16"/>
      <c r="K18" s="15">
        <v>38137</v>
      </c>
      <c r="L18" s="16"/>
      <c r="M18" s="15">
        <v>26537059</v>
      </c>
      <c r="N18" s="16"/>
      <c r="O18" s="15">
        <v>26720135</v>
      </c>
      <c r="P18" s="16"/>
      <c r="Q18" s="15">
        <v>-183076</v>
      </c>
    </row>
    <row r="19" spans="1:17" ht="36" x14ac:dyDescent="0.4">
      <c r="A19" s="12" t="s">
        <v>22</v>
      </c>
      <c r="C19" s="15">
        <v>108053</v>
      </c>
      <c r="D19" s="16"/>
      <c r="E19" s="15">
        <v>53705042</v>
      </c>
      <c r="F19" s="16"/>
      <c r="G19" s="15">
        <v>53705042</v>
      </c>
      <c r="H19" s="16"/>
      <c r="I19" s="15">
        <v>0</v>
      </c>
      <c r="J19" s="16"/>
      <c r="K19" s="15">
        <v>108053</v>
      </c>
      <c r="L19" s="16"/>
      <c r="M19" s="15">
        <v>53705042</v>
      </c>
      <c r="N19" s="16"/>
      <c r="O19" s="15">
        <v>54075554</v>
      </c>
      <c r="P19" s="16"/>
      <c r="Q19" s="15">
        <v>-370512</v>
      </c>
    </row>
    <row r="20" spans="1:17" ht="18" x14ac:dyDescent="0.4">
      <c r="A20" s="12" t="s">
        <v>23</v>
      </c>
      <c r="C20" s="15">
        <v>243891</v>
      </c>
      <c r="D20" s="16"/>
      <c r="E20" s="15">
        <v>1335843566</v>
      </c>
      <c r="F20" s="16"/>
      <c r="G20" s="15">
        <v>1726271879</v>
      </c>
      <c r="H20" s="16"/>
      <c r="I20" s="15">
        <v>-390428313</v>
      </c>
      <c r="J20" s="16"/>
      <c r="K20" s="15">
        <v>243891</v>
      </c>
      <c r="L20" s="16"/>
      <c r="M20" s="15">
        <v>1335843566</v>
      </c>
      <c r="N20" s="16"/>
      <c r="O20" s="15">
        <v>1293821848</v>
      </c>
      <c r="P20" s="16"/>
      <c r="Q20" s="15">
        <v>42021718</v>
      </c>
    </row>
    <row r="21" spans="1:17" ht="18" x14ac:dyDescent="0.4">
      <c r="A21" s="12" t="s">
        <v>24</v>
      </c>
      <c r="C21" s="15">
        <v>25453</v>
      </c>
      <c r="D21" s="16"/>
      <c r="E21" s="15">
        <v>25301555</v>
      </c>
      <c r="F21" s="16"/>
      <c r="G21" s="15">
        <v>25301555</v>
      </c>
      <c r="H21" s="16"/>
      <c r="I21" s="15">
        <v>0</v>
      </c>
      <c r="J21" s="16"/>
      <c r="K21" s="15">
        <v>25453</v>
      </c>
      <c r="L21" s="16"/>
      <c r="M21" s="15">
        <v>25301555</v>
      </c>
      <c r="N21" s="16"/>
      <c r="O21" s="15">
        <v>25476109</v>
      </c>
      <c r="P21" s="16"/>
      <c r="Q21" s="15">
        <v>-174554</v>
      </c>
    </row>
    <row r="22" spans="1:17" ht="18" x14ac:dyDescent="0.4">
      <c r="A22" s="12" t="s">
        <v>25</v>
      </c>
      <c r="C22" s="15">
        <v>700000</v>
      </c>
      <c r="D22" s="16"/>
      <c r="E22" s="15">
        <v>3166745085</v>
      </c>
      <c r="F22" s="16"/>
      <c r="G22" s="15">
        <v>3523012605</v>
      </c>
      <c r="H22" s="16"/>
      <c r="I22" s="15">
        <v>-356267520</v>
      </c>
      <c r="J22" s="16"/>
      <c r="K22" s="15">
        <v>700000</v>
      </c>
      <c r="L22" s="16"/>
      <c r="M22" s="15">
        <v>3166745085</v>
      </c>
      <c r="N22" s="16"/>
      <c r="O22" s="15">
        <v>3565947698</v>
      </c>
      <c r="P22" s="16"/>
      <c r="Q22" s="15">
        <v>-399202613</v>
      </c>
    </row>
    <row r="23" spans="1:17" ht="36" x14ac:dyDescent="0.4">
      <c r="A23" s="12" t="s">
        <v>26</v>
      </c>
      <c r="C23" s="15">
        <v>0</v>
      </c>
      <c r="D23" s="16"/>
      <c r="E23" s="15">
        <v>0</v>
      </c>
      <c r="F23" s="16"/>
      <c r="G23" s="15">
        <v>5682441262</v>
      </c>
      <c r="H23" s="16"/>
      <c r="I23" s="15">
        <v>-5682441262</v>
      </c>
      <c r="J23" s="16"/>
      <c r="K23" s="15">
        <v>0</v>
      </c>
      <c r="L23" s="16"/>
      <c r="M23" s="15">
        <v>0</v>
      </c>
      <c r="N23" s="16"/>
      <c r="O23" s="15">
        <v>0</v>
      </c>
      <c r="P23" s="16"/>
      <c r="Q23" s="15">
        <v>0</v>
      </c>
    </row>
    <row r="24" spans="1:17" ht="36" x14ac:dyDescent="0.4">
      <c r="A24" s="12" t="s">
        <v>27</v>
      </c>
      <c r="C24" s="15">
        <v>2850000</v>
      </c>
      <c r="D24" s="16"/>
      <c r="E24" s="15">
        <v>20567888550</v>
      </c>
      <c r="F24" s="16"/>
      <c r="G24" s="15">
        <v>16788609855</v>
      </c>
      <c r="H24" s="16"/>
      <c r="I24" s="15">
        <v>3779278695</v>
      </c>
      <c r="J24" s="16"/>
      <c r="K24" s="15">
        <v>2850000</v>
      </c>
      <c r="L24" s="16"/>
      <c r="M24" s="15">
        <v>20567888550</v>
      </c>
      <c r="N24" s="16"/>
      <c r="O24" s="15">
        <v>21471373376</v>
      </c>
      <c r="P24" s="16"/>
      <c r="Q24" s="15">
        <v>-903484826</v>
      </c>
    </row>
    <row r="25" spans="1:17" ht="18" x14ac:dyDescent="0.4">
      <c r="A25" s="12" t="s">
        <v>28</v>
      </c>
      <c r="C25" s="15">
        <v>0</v>
      </c>
      <c r="D25" s="16"/>
      <c r="E25" s="15">
        <v>0</v>
      </c>
      <c r="F25" s="16"/>
      <c r="G25" s="15">
        <v>321525189</v>
      </c>
      <c r="H25" s="16"/>
      <c r="I25" s="15">
        <v>-321525189</v>
      </c>
      <c r="J25" s="16"/>
      <c r="K25" s="15">
        <v>0</v>
      </c>
      <c r="L25" s="16"/>
      <c r="M25" s="15">
        <v>0</v>
      </c>
      <c r="N25" s="16"/>
      <c r="O25" s="15">
        <v>0</v>
      </c>
      <c r="P25" s="16"/>
      <c r="Q25" s="15">
        <v>0</v>
      </c>
    </row>
    <row r="26" spans="1:17" ht="18" x14ac:dyDescent="0.4">
      <c r="A26" s="12" t="s">
        <v>29</v>
      </c>
      <c r="C26" s="15">
        <v>1500000</v>
      </c>
      <c r="D26" s="16"/>
      <c r="E26" s="15">
        <v>14627445750</v>
      </c>
      <c r="F26" s="16"/>
      <c r="G26" s="15">
        <v>15239128617</v>
      </c>
      <c r="H26" s="16"/>
      <c r="I26" s="15">
        <v>-611682867</v>
      </c>
      <c r="J26" s="16"/>
      <c r="K26" s="15">
        <v>1500000</v>
      </c>
      <c r="L26" s="16"/>
      <c r="M26" s="15">
        <v>14627445750</v>
      </c>
      <c r="N26" s="16"/>
      <c r="O26" s="15">
        <v>15239128617</v>
      </c>
      <c r="P26" s="16"/>
      <c r="Q26" s="15">
        <v>-611682867</v>
      </c>
    </row>
    <row r="27" spans="1:17" ht="18" x14ac:dyDescent="0.4">
      <c r="A27" s="12" t="s">
        <v>30</v>
      </c>
      <c r="C27" s="15">
        <v>1400000</v>
      </c>
      <c r="D27" s="16"/>
      <c r="E27" s="15">
        <v>13318281900</v>
      </c>
      <c r="F27" s="16"/>
      <c r="G27" s="15">
        <v>12557454197</v>
      </c>
      <c r="H27" s="16"/>
      <c r="I27" s="15">
        <v>760827703</v>
      </c>
      <c r="J27" s="16"/>
      <c r="K27" s="15">
        <v>1400000</v>
      </c>
      <c r="L27" s="16"/>
      <c r="M27" s="15">
        <v>13318281900</v>
      </c>
      <c r="N27" s="16"/>
      <c r="O27" s="15">
        <v>10160253469</v>
      </c>
      <c r="P27" s="16"/>
      <c r="Q27" s="15">
        <v>3158028431</v>
      </c>
    </row>
    <row r="28" spans="1:17" ht="18" x14ac:dyDescent="0.4">
      <c r="A28" s="12" t="s">
        <v>31</v>
      </c>
      <c r="C28" s="15">
        <v>2125000</v>
      </c>
      <c r="D28" s="16"/>
      <c r="E28" s="15">
        <v>31199501812</v>
      </c>
      <c r="F28" s="16"/>
      <c r="G28" s="15">
        <v>30079953000</v>
      </c>
      <c r="H28" s="16"/>
      <c r="I28" s="15">
        <v>1119548812</v>
      </c>
      <c r="J28" s="16"/>
      <c r="K28" s="15">
        <v>2125000</v>
      </c>
      <c r="L28" s="16"/>
      <c r="M28" s="15">
        <v>31199501812</v>
      </c>
      <c r="N28" s="16"/>
      <c r="O28" s="15">
        <v>28458269065</v>
      </c>
      <c r="P28" s="16"/>
      <c r="Q28" s="15">
        <v>2741232747</v>
      </c>
    </row>
    <row r="29" spans="1:17" ht="18" x14ac:dyDescent="0.4">
      <c r="A29" s="12" t="s">
        <v>32</v>
      </c>
      <c r="C29" s="15">
        <v>508436</v>
      </c>
      <c r="D29" s="16"/>
      <c r="E29" s="15">
        <v>3638957802</v>
      </c>
      <c r="F29" s="16"/>
      <c r="G29" s="15">
        <v>4063502879</v>
      </c>
      <c r="H29" s="16"/>
      <c r="I29" s="15">
        <v>-424545077</v>
      </c>
      <c r="J29" s="16"/>
      <c r="K29" s="15">
        <v>508436</v>
      </c>
      <c r="L29" s="16"/>
      <c r="M29" s="15">
        <v>3638957802</v>
      </c>
      <c r="N29" s="16"/>
      <c r="O29" s="15">
        <v>4495346998</v>
      </c>
      <c r="P29" s="16"/>
      <c r="Q29" s="15">
        <v>-856389196</v>
      </c>
    </row>
    <row r="30" spans="1:17" ht="18" x14ac:dyDescent="0.4">
      <c r="A30" s="12" t="s">
        <v>33</v>
      </c>
      <c r="C30" s="15">
        <v>724307</v>
      </c>
      <c r="D30" s="16"/>
      <c r="E30" s="15">
        <v>17690335463</v>
      </c>
      <c r="F30" s="16"/>
      <c r="G30" s="15">
        <v>17215393955</v>
      </c>
      <c r="H30" s="16"/>
      <c r="I30" s="15">
        <v>474941508</v>
      </c>
      <c r="J30" s="16"/>
      <c r="K30" s="15">
        <v>724307</v>
      </c>
      <c r="L30" s="16"/>
      <c r="M30" s="15">
        <v>17690335463</v>
      </c>
      <c r="N30" s="16"/>
      <c r="O30" s="15">
        <v>16597472800</v>
      </c>
      <c r="P30" s="16"/>
      <c r="Q30" s="15">
        <v>1092862663</v>
      </c>
    </row>
    <row r="31" spans="1:17" ht="18" x14ac:dyDescent="0.4">
      <c r="A31" s="12" t="s">
        <v>34</v>
      </c>
      <c r="C31" s="15">
        <v>300000</v>
      </c>
      <c r="D31" s="16"/>
      <c r="E31" s="15">
        <v>8651217150</v>
      </c>
      <c r="F31" s="16"/>
      <c r="G31" s="15">
        <v>8238628074</v>
      </c>
      <c r="H31" s="16"/>
      <c r="I31" s="15">
        <v>412589076</v>
      </c>
      <c r="J31" s="16"/>
      <c r="K31" s="15">
        <v>300000</v>
      </c>
      <c r="L31" s="16"/>
      <c r="M31" s="15">
        <v>8651217150</v>
      </c>
      <c r="N31" s="16"/>
      <c r="O31" s="15">
        <v>8238628074</v>
      </c>
      <c r="P31" s="16"/>
      <c r="Q31" s="15">
        <v>412589076</v>
      </c>
    </row>
    <row r="32" spans="1:17" ht="18" x14ac:dyDescent="0.4">
      <c r="A32" s="12" t="s">
        <v>35</v>
      </c>
      <c r="C32" s="15">
        <v>750000</v>
      </c>
      <c r="D32" s="16"/>
      <c r="E32" s="15">
        <v>26205643125</v>
      </c>
      <c r="F32" s="16"/>
      <c r="G32" s="15">
        <v>25852984517</v>
      </c>
      <c r="H32" s="16"/>
      <c r="I32" s="15">
        <v>352658608</v>
      </c>
      <c r="J32" s="16"/>
      <c r="K32" s="15">
        <v>750000</v>
      </c>
      <c r="L32" s="16"/>
      <c r="M32" s="15">
        <v>26205643125</v>
      </c>
      <c r="N32" s="16"/>
      <c r="O32" s="15">
        <v>25852984517</v>
      </c>
      <c r="P32" s="16"/>
      <c r="Q32" s="15">
        <v>352658608</v>
      </c>
    </row>
    <row r="33" spans="1:17" ht="18" x14ac:dyDescent="0.4">
      <c r="A33" s="12" t="s">
        <v>36</v>
      </c>
      <c r="C33" s="15">
        <v>1510000</v>
      </c>
      <c r="D33" s="16"/>
      <c r="E33" s="15">
        <v>22455191880</v>
      </c>
      <c r="F33" s="16"/>
      <c r="G33" s="15">
        <v>21569592735</v>
      </c>
      <c r="H33" s="16"/>
      <c r="I33" s="15">
        <v>885599145</v>
      </c>
      <c r="J33" s="16"/>
      <c r="K33" s="15">
        <v>1510000</v>
      </c>
      <c r="L33" s="16"/>
      <c r="M33" s="15">
        <v>22455191880</v>
      </c>
      <c r="N33" s="16"/>
      <c r="O33" s="15">
        <v>17210040000</v>
      </c>
      <c r="P33" s="16"/>
      <c r="Q33" s="15">
        <v>5245151880</v>
      </c>
    </row>
    <row r="34" spans="1:17" ht="18" x14ac:dyDescent="0.4">
      <c r="A34" s="12" t="s">
        <v>37</v>
      </c>
      <c r="C34" s="15">
        <v>5000000</v>
      </c>
      <c r="D34" s="16"/>
      <c r="E34" s="15">
        <v>62376637500</v>
      </c>
      <c r="F34" s="16"/>
      <c r="G34" s="15">
        <v>60864392830</v>
      </c>
      <c r="H34" s="16"/>
      <c r="I34" s="15">
        <v>1512244670</v>
      </c>
      <c r="J34" s="16"/>
      <c r="K34" s="15">
        <v>5000000</v>
      </c>
      <c r="L34" s="16"/>
      <c r="M34" s="15">
        <v>62376637500</v>
      </c>
      <c r="N34" s="16"/>
      <c r="O34" s="15">
        <v>62178616291</v>
      </c>
      <c r="P34" s="16"/>
      <c r="Q34" s="15">
        <v>198021209</v>
      </c>
    </row>
    <row r="35" spans="1:17" ht="18" x14ac:dyDescent="0.4">
      <c r="A35" s="12" t="s">
        <v>38</v>
      </c>
      <c r="C35" s="15">
        <v>2860000</v>
      </c>
      <c r="D35" s="16"/>
      <c r="E35" s="15">
        <v>16233432930</v>
      </c>
      <c r="F35" s="16"/>
      <c r="G35" s="15">
        <v>15266818710</v>
      </c>
      <c r="H35" s="16"/>
      <c r="I35" s="15">
        <v>966614220</v>
      </c>
      <c r="J35" s="16"/>
      <c r="K35" s="15">
        <v>2860000</v>
      </c>
      <c r="L35" s="16"/>
      <c r="M35" s="15">
        <v>16233432930</v>
      </c>
      <c r="N35" s="16"/>
      <c r="O35" s="15">
        <v>21942213740</v>
      </c>
      <c r="P35" s="16"/>
      <c r="Q35" s="15">
        <v>-5708780810</v>
      </c>
    </row>
    <row r="36" spans="1:17" ht="36" x14ac:dyDescent="0.4">
      <c r="A36" s="12" t="s">
        <v>39</v>
      </c>
      <c r="C36" s="15">
        <v>0</v>
      </c>
      <c r="D36" s="16"/>
      <c r="E36" s="15">
        <v>0</v>
      </c>
      <c r="F36" s="16"/>
      <c r="G36" s="15">
        <v>-3745501157</v>
      </c>
      <c r="H36" s="16"/>
      <c r="I36" s="15">
        <v>3745501157</v>
      </c>
      <c r="J36" s="16"/>
      <c r="K36" s="15">
        <v>0</v>
      </c>
      <c r="L36" s="16"/>
      <c r="M36" s="15">
        <v>0</v>
      </c>
      <c r="N36" s="16"/>
      <c r="O36" s="15">
        <v>0</v>
      </c>
      <c r="P36" s="16"/>
      <c r="Q36" s="15">
        <v>0</v>
      </c>
    </row>
    <row r="37" spans="1:17" ht="18" x14ac:dyDescent="0.4">
      <c r="A37" s="12" t="s">
        <v>40</v>
      </c>
      <c r="C37" s="15">
        <v>2000000</v>
      </c>
      <c r="D37" s="16"/>
      <c r="E37" s="15">
        <v>14990274000</v>
      </c>
      <c r="F37" s="16"/>
      <c r="G37" s="15">
        <v>15049917000</v>
      </c>
      <c r="H37" s="16"/>
      <c r="I37" s="15">
        <v>-59643000</v>
      </c>
      <c r="J37" s="16"/>
      <c r="K37" s="15">
        <v>2000000</v>
      </c>
      <c r="L37" s="16"/>
      <c r="M37" s="15">
        <v>14990274000</v>
      </c>
      <c r="N37" s="16"/>
      <c r="O37" s="15">
        <v>12574732499</v>
      </c>
      <c r="P37" s="16"/>
      <c r="Q37" s="15">
        <v>2415541501</v>
      </c>
    </row>
    <row r="38" spans="1:17" ht="18" x14ac:dyDescent="0.4">
      <c r="A38" s="12" t="s">
        <v>41</v>
      </c>
      <c r="C38" s="15">
        <v>0</v>
      </c>
      <c r="D38" s="16"/>
      <c r="E38" s="15">
        <v>0</v>
      </c>
      <c r="F38" s="16"/>
      <c r="G38" s="15">
        <v>-596981996</v>
      </c>
      <c r="H38" s="16"/>
      <c r="I38" s="15">
        <v>596981996</v>
      </c>
      <c r="J38" s="16"/>
      <c r="K38" s="15">
        <v>0</v>
      </c>
      <c r="L38" s="16"/>
      <c r="M38" s="15">
        <v>0</v>
      </c>
      <c r="N38" s="16"/>
      <c r="O38" s="15">
        <v>0</v>
      </c>
      <c r="P38" s="16"/>
      <c r="Q38" s="15">
        <v>0</v>
      </c>
    </row>
    <row r="39" spans="1:17" ht="18" x14ac:dyDescent="0.4">
      <c r="A39" s="12" t="s">
        <v>42</v>
      </c>
      <c r="C39" s="15">
        <v>3796964</v>
      </c>
      <c r="D39" s="16"/>
      <c r="E39" s="15">
        <v>24608905859</v>
      </c>
      <c r="F39" s="16"/>
      <c r="G39" s="15">
        <v>23599061032</v>
      </c>
      <c r="H39" s="16"/>
      <c r="I39" s="15">
        <v>1009844827</v>
      </c>
      <c r="J39" s="16"/>
      <c r="K39" s="15">
        <v>3796964</v>
      </c>
      <c r="L39" s="16"/>
      <c r="M39" s="15">
        <v>24608905859</v>
      </c>
      <c r="N39" s="16"/>
      <c r="O39" s="15">
        <v>20132099142</v>
      </c>
      <c r="P39" s="16"/>
      <c r="Q39" s="15">
        <v>4476806717</v>
      </c>
    </row>
    <row r="40" spans="1:17" ht="18" x14ac:dyDescent="0.4">
      <c r="A40" s="12" t="s">
        <v>43</v>
      </c>
      <c r="C40" s="15">
        <v>300000</v>
      </c>
      <c r="D40" s="16"/>
      <c r="E40" s="15">
        <v>6745623300</v>
      </c>
      <c r="F40" s="16"/>
      <c r="G40" s="15">
        <v>5295410774</v>
      </c>
      <c r="H40" s="16"/>
      <c r="I40" s="15">
        <v>1450212526</v>
      </c>
      <c r="J40" s="16"/>
      <c r="K40" s="15">
        <v>300000</v>
      </c>
      <c r="L40" s="16"/>
      <c r="M40" s="15">
        <v>6745623300</v>
      </c>
      <c r="N40" s="16"/>
      <c r="O40" s="15">
        <v>4190409325</v>
      </c>
      <c r="P40" s="16"/>
      <c r="Q40" s="15">
        <v>2555213975</v>
      </c>
    </row>
    <row r="41" spans="1:17" ht="18" x14ac:dyDescent="0.4">
      <c r="A41" s="12" t="s">
        <v>45</v>
      </c>
      <c r="C41" s="15">
        <v>0</v>
      </c>
      <c r="D41" s="16"/>
      <c r="E41" s="15">
        <v>0</v>
      </c>
      <c r="F41" s="16"/>
      <c r="G41" s="15">
        <v>620714354</v>
      </c>
      <c r="H41" s="16"/>
      <c r="I41" s="15">
        <v>-620714354</v>
      </c>
      <c r="J41" s="16"/>
      <c r="K41" s="15">
        <v>0</v>
      </c>
      <c r="L41" s="16"/>
      <c r="M41" s="15">
        <v>0</v>
      </c>
      <c r="N41" s="16"/>
      <c r="O41" s="15">
        <v>0</v>
      </c>
      <c r="P41" s="16"/>
      <c r="Q41" s="15">
        <v>0</v>
      </c>
    </row>
    <row r="42" spans="1:17" ht="18" x14ac:dyDescent="0.4">
      <c r="A42" s="12" t="s">
        <v>46</v>
      </c>
      <c r="C42" s="15">
        <v>0</v>
      </c>
      <c r="D42" s="16"/>
      <c r="E42" s="15">
        <v>0</v>
      </c>
      <c r="F42" s="16"/>
      <c r="G42" s="15">
        <v>-1394328810</v>
      </c>
      <c r="H42" s="16"/>
      <c r="I42" s="15">
        <v>1394328810</v>
      </c>
      <c r="J42" s="16"/>
      <c r="K42" s="15">
        <v>0</v>
      </c>
      <c r="L42" s="16"/>
      <c r="M42" s="15">
        <v>0</v>
      </c>
      <c r="N42" s="16"/>
      <c r="O42" s="15">
        <v>0</v>
      </c>
      <c r="P42" s="16"/>
      <c r="Q42" s="15">
        <v>0</v>
      </c>
    </row>
    <row r="43" spans="1:17" ht="18" x14ac:dyDescent="0.4">
      <c r="A43" s="12" t="s">
        <v>47</v>
      </c>
      <c r="C43" s="15">
        <v>325000</v>
      </c>
      <c r="D43" s="16"/>
      <c r="E43" s="15">
        <f>25780686750-26</f>
        <v>25780686724</v>
      </c>
      <c r="F43" s="16"/>
      <c r="G43" s="15">
        <f>29011349250-26</f>
        <v>29011349224</v>
      </c>
      <c r="H43" s="16"/>
      <c r="I43" s="15">
        <v>-3230662500</v>
      </c>
      <c r="J43" s="16"/>
      <c r="K43" s="15">
        <v>325000</v>
      </c>
      <c r="L43" s="16"/>
      <c r="M43" s="15">
        <f>25780686750-26</f>
        <v>25780686724</v>
      </c>
      <c r="N43" s="16"/>
      <c r="O43" s="15">
        <f>19314192690-26</f>
        <v>19314192664</v>
      </c>
      <c r="P43" s="16"/>
      <c r="Q43" s="15">
        <v>6466494060</v>
      </c>
    </row>
    <row r="44" spans="1:17" ht="18.75" thickBot="1" x14ac:dyDescent="0.45">
      <c r="A44" s="7" t="s">
        <v>48</v>
      </c>
      <c r="C44" s="17">
        <f>SUM(C9:$C$43)</f>
        <v>38618565</v>
      </c>
      <c r="D44" s="16"/>
      <c r="E44" s="17">
        <f>SUM(E9:$E$43)</f>
        <v>567047375861</v>
      </c>
      <c r="F44" s="16"/>
      <c r="G44" s="17">
        <f>SUM(G9:$G$43)</f>
        <v>561918816879</v>
      </c>
      <c r="H44" s="16"/>
      <c r="I44" s="17">
        <f>SUM(I9:$I$43)</f>
        <v>5128558982</v>
      </c>
      <c r="J44" s="16"/>
      <c r="K44" s="17">
        <f>SUM(K9:$K$43)</f>
        <v>38618565</v>
      </c>
      <c r="L44" s="16"/>
      <c r="M44" s="17">
        <f>SUM(M9:$M$43)</f>
        <v>567047375861</v>
      </c>
      <c r="N44" s="16"/>
      <c r="O44" s="17">
        <f>SUM(O9:$O$43)</f>
        <v>530577395984</v>
      </c>
      <c r="P44" s="16"/>
      <c r="Q44" s="17">
        <f>SUM(Q9:$Q$43)</f>
        <v>36469979877</v>
      </c>
    </row>
    <row r="45" spans="1:17" ht="35.25" customHeight="1" thickTop="1" x14ac:dyDescent="0.4">
      <c r="C45" s="18"/>
      <c r="D45" s="16"/>
      <c r="E45" s="18"/>
      <c r="F45" s="16"/>
      <c r="G45" s="18"/>
      <c r="H45" s="16"/>
      <c r="I45" s="18"/>
      <c r="J45" s="16"/>
      <c r="K45" s="18"/>
      <c r="L45" s="16"/>
      <c r="M45" s="18"/>
      <c r="N45" s="16"/>
      <c r="O45" s="18"/>
      <c r="P45" s="16"/>
      <c r="Q45" s="18"/>
    </row>
    <row r="46" spans="1:17" ht="18" x14ac:dyDescent="0.4">
      <c r="A46" s="36" t="s">
        <v>234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8"/>
    </row>
    <row r="50" spans="15:15" x14ac:dyDescent="0.4">
      <c r="O50" s="16"/>
    </row>
  </sheetData>
  <mergeCells count="7">
    <mergeCell ref="A46:Q4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6"/>
  <sheetViews>
    <sheetView rightToLeft="1" topLeftCell="A30" workbookViewId="0">
      <selection activeCell="U9" sqref="U9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18.75" x14ac:dyDescent="0.4">
      <c r="A5" s="35" t="s">
        <v>237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7" spans="1:21" ht="18.75" x14ac:dyDescent="0.4">
      <c r="C7" s="29" t="s">
        <v>151</v>
      </c>
      <c r="D7" s="30"/>
      <c r="E7" s="30"/>
      <c r="F7" s="30"/>
      <c r="G7" s="30"/>
      <c r="H7" s="30"/>
      <c r="I7" s="30"/>
      <c r="J7" s="30"/>
      <c r="K7" s="30"/>
      <c r="M7" s="29" t="s">
        <v>7</v>
      </c>
      <c r="N7" s="30"/>
      <c r="O7" s="30"/>
      <c r="P7" s="30"/>
      <c r="Q7" s="30"/>
      <c r="R7" s="30"/>
      <c r="S7" s="30"/>
      <c r="T7" s="30"/>
      <c r="U7" s="30"/>
    </row>
    <row r="8" spans="1:21" ht="37.5" x14ac:dyDescent="0.4">
      <c r="A8" s="10" t="s">
        <v>238</v>
      </c>
      <c r="C8" s="11" t="s">
        <v>149</v>
      </c>
      <c r="E8" s="11" t="s">
        <v>239</v>
      </c>
      <c r="G8" s="11" t="s">
        <v>240</v>
      </c>
      <c r="I8" s="11" t="s">
        <v>241</v>
      </c>
      <c r="K8" s="11" t="s">
        <v>242</v>
      </c>
      <c r="M8" s="11" t="s">
        <v>149</v>
      </c>
      <c r="O8" s="11" t="s">
        <v>239</v>
      </c>
      <c r="Q8" s="11" t="s">
        <v>240</v>
      </c>
      <c r="S8" s="11" t="s">
        <v>241</v>
      </c>
      <c r="U8" s="11" t="s">
        <v>242</v>
      </c>
    </row>
    <row r="9" spans="1:21" ht="18" x14ac:dyDescent="0.4">
      <c r="A9" s="12" t="s">
        <v>243</v>
      </c>
      <c r="C9" s="15">
        <v>0</v>
      </c>
      <c r="D9" s="16"/>
      <c r="E9" s="15">
        <v>2770896641</v>
      </c>
      <c r="F9" s="16"/>
      <c r="G9" s="15">
        <v>0</v>
      </c>
      <c r="H9" s="16"/>
      <c r="I9" s="15">
        <v>2770896641</v>
      </c>
      <c r="K9" s="6">
        <v>0.10061513457934528</v>
      </c>
      <c r="M9" s="15">
        <v>536247400</v>
      </c>
      <c r="N9" s="16"/>
      <c r="O9" s="15">
        <v>-1301109931</v>
      </c>
      <c r="P9" s="16"/>
      <c r="Q9" s="15">
        <v>-1394105476</v>
      </c>
      <c r="R9" s="16"/>
      <c r="S9" s="15">
        <v>-2158968007</v>
      </c>
      <c r="U9" s="6">
        <v>-1.3542717707168792E-2</v>
      </c>
    </row>
    <row r="10" spans="1:21" ht="18" x14ac:dyDescent="0.4">
      <c r="A10" s="12" t="s">
        <v>18</v>
      </c>
      <c r="C10" s="15">
        <v>0</v>
      </c>
      <c r="D10" s="16"/>
      <c r="E10" s="15">
        <v>-1561453740</v>
      </c>
      <c r="F10" s="16"/>
      <c r="G10" s="15">
        <v>0</v>
      </c>
      <c r="H10" s="16"/>
      <c r="I10" s="15">
        <v>-1561453740</v>
      </c>
      <c r="K10" s="6">
        <v>-5.669857037064488E-2</v>
      </c>
      <c r="M10" s="15">
        <v>0</v>
      </c>
      <c r="N10" s="16"/>
      <c r="O10" s="15">
        <v>-139515890</v>
      </c>
      <c r="P10" s="16"/>
      <c r="Q10" s="15">
        <v>-3041339706</v>
      </c>
      <c r="R10" s="16"/>
      <c r="S10" s="15">
        <v>-3180855596</v>
      </c>
      <c r="U10" s="6">
        <v>-1.9952787287364441E-2</v>
      </c>
    </row>
    <row r="11" spans="1:21" ht="18" x14ac:dyDescent="0.4">
      <c r="A11" s="12" t="s">
        <v>19</v>
      </c>
      <c r="C11" s="15">
        <v>0</v>
      </c>
      <c r="D11" s="16"/>
      <c r="E11" s="15">
        <v>326855328</v>
      </c>
      <c r="F11" s="16"/>
      <c r="G11" s="15">
        <v>0</v>
      </c>
      <c r="H11" s="16"/>
      <c r="I11" s="15">
        <v>326855328</v>
      </c>
      <c r="K11" s="6">
        <v>1.1868574355349274E-2</v>
      </c>
      <c r="M11" s="15">
        <v>0</v>
      </c>
      <c r="N11" s="16"/>
      <c r="O11" s="15">
        <v>326855328</v>
      </c>
      <c r="P11" s="16"/>
      <c r="Q11" s="15">
        <v>0</v>
      </c>
      <c r="R11" s="16"/>
      <c r="S11" s="15">
        <v>326855328</v>
      </c>
      <c r="U11" s="6">
        <v>2.0502895012042962E-3</v>
      </c>
    </row>
    <row r="12" spans="1:21" ht="18" x14ac:dyDescent="0.4">
      <c r="A12" s="12" t="s">
        <v>20</v>
      </c>
      <c r="C12" s="15">
        <v>0</v>
      </c>
      <c r="D12" s="16"/>
      <c r="E12" s="15">
        <v>113817538</v>
      </c>
      <c r="F12" s="16"/>
      <c r="G12" s="15">
        <v>968809889</v>
      </c>
      <c r="H12" s="16"/>
      <c r="I12" s="15">
        <v>1082627427</v>
      </c>
      <c r="K12" s="6">
        <v>3.931171688438858E-2</v>
      </c>
      <c r="M12" s="15">
        <v>42000000</v>
      </c>
      <c r="N12" s="16"/>
      <c r="O12" s="15">
        <v>0</v>
      </c>
      <c r="P12" s="16"/>
      <c r="Q12" s="15">
        <v>1073509453</v>
      </c>
      <c r="R12" s="16"/>
      <c r="S12" s="15">
        <v>1115509453</v>
      </c>
      <c r="U12" s="6">
        <v>6.997338345300118E-3</v>
      </c>
    </row>
    <row r="13" spans="1:21" ht="18" x14ac:dyDescent="0.4">
      <c r="A13" s="12" t="s">
        <v>23</v>
      </c>
      <c r="C13" s="15">
        <v>0</v>
      </c>
      <c r="D13" s="16"/>
      <c r="E13" s="15">
        <v>-390428313</v>
      </c>
      <c r="F13" s="16"/>
      <c r="G13" s="15">
        <v>146886432</v>
      </c>
      <c r="H13" s="16"/>
      <c r="I13" s="15">
        <v>-243541881</v>
      </c>
      <c r="K13" s="6">
        <v>-8.8433465073885064E-3</v>
      </c>
      <c r="M13" s="15">
        <v>0</v>
      </c>
      <c r="N13" s="16"/>
      <c r="O13" s="15">
        <v>42021718</v>
      </c>
      <c r="P13" s="16"/>
      <c r="Q13" s="15">
        <v>146886432</v>
      </c>
      <c r="R13" s="16"/>
      <c r="S13" s="15">
        <v>188908150</v>
      </c>
      <c r="U13" s="6">
        <v>1.1849780727359793E-3</v>
      </c>
    </row>
    <row r="14" spans="1:21" ht="18" x14ac:dyDescent="0.4">
      <c r="A14" s="12" t="s">
        <v>25</v>
      </c>
      <c r="C14" s="15">
        <v>455000000</v>
      </c>
      <c r="D14" s="16"/>
      <c r="E14" s="15">
        <v>-356267520</v>
      </c>
      <c r="F14" s="16"/>
      <c r="G14" s="15">
        <v>0</v>
      </c>
      <c r="H14" s="16"/>
      <c r="I14" s="15">
        <v>98732480</v>
      </c>
      <c r="K14" s="6">
        <v>3.5851145133177545E-3</v>
      </c>
      <c r="M14" s="15">
        <v>455000000</v>
      </c>
      <c r="N14" s="16"/>
      <c r="O14" s="15">
        <v>-399202613</v>
      </c>
      <c r="P14" s="16"/>
      <c r="Q14" s="15">
        <v>0</v>
      </c>
      <c r="R14" s="16"/>
      <c r="S14" s="15">
        <v>55797387</v>
      </c>
      <c r="U14" s="6">
        <v>3.5000438102307171E-4</v>
      </c>
    </row>
    <row r="15" spans="1:21" ht="36" x14ac:dyDescent="0.4">
      <c r="A15" s="12" t="s">
        <v>26</v>
      </c>
      <c r="C15" s="15">
        <v>0</v>
      </c>
      <c r="D15" s="16"/>
      <c r="E15" s="15">
        <v>-5682441262</v>
      </c>
      <c r="F15" s="16"/>
      <c r="G15" s="15">
        <v>4479732695</v>
      </c>
      <c r="H15" s="16"/>
      <c r="I15" s="15">
        <v>-1202708567</v>
      </c>
      <c r="K15" s="6">
        <v>-4.3672031117250362E-2</v>
      </c>
      <c r="M15" s="15">
        <v>139922860</v>
      </c>
      <c r="N15" s="16"/>
      <c r="O15" s="15">
        <v>0</v>
      </c>
      <c r="P15" s="16"/>
      <c r="Q15" s="15">
        <v>6155901813</v>
      </c>
      <c r="R15" s="16"/>
      <c r="S15" s="15">
        <v>6295824673</v>
      </c>
      <c r="U15" s="6">
        <v>3.9492283351963198E-2</v>
      </c>
    </row>
    <row r="16" spans="1:21" ht="36" x14ac:dyDescent="0.4">
      <c r="A16" s="12" t="s">
        <v>27</v>
      </c>
      <c r="C16" s="15">
        <v>0</v>
      </c>
      <c r="D16" s="16"/>
      <c r="E16" s="15">
        <v>3779278695</v>
      </c>
      <c r="F16" s="16"/>
      <c r="G16" s="15">
        <v>0</v>
      </c>
      <c r="H16" s="16"/>
      <c r="I16" s="15">
        <v>3779278695</v>
      </c>
      <c r="K16" s="6">
        <v>0.13723089807241837</v>
      </c>
      <c r="M16" s="15">
        <v>0</v>
      </c>
      <c r="N16" s="16"/>
      <c r="O16" s="15">
        <v>-903484826</v>
      </c>
      <c r="P16" s="16"/>
      <c r="Q16" s="15">
        <v>0</v>
      </c>
      <c r="R16" s="16"/>
      <c r="S16" s="15">
        <v>-903484826</v>
      </c>
      <c r="U16" s="6">
        <v>-5.6673558438832929E-3</v>
      </c>
    </row>
    <row r="17" spans="1:21" ht="18" x14ac:dyDescent="0.4">
      <c r="A17" s="12" t="s">
        <v>28</v>
      </c>
      <c r="C17" s="15">
        <v>0</v>
      </c>
      <c r="D17" s="16"/>
      <c r="E17" s="15">
        <v>-321525189</v>
      </c>
      <c r="F17" s="16"/>
      <c r="G17" s="15">
        <v>693012239</v>
      </c>
      <c r="H17" s="16"/>
      <c r="I17" s="15">
        <v>371487050</v>
      </c>
      <c r="K17" s="6">
        <v>1.348921463802589E-2</v>
      </c>
      <c r="M17" s="15">
        <v>345000000</v>
      </c>
      <c r="N17" s="16"/>
      <c r="O17" s="15">
        <v>0</v>
      </c>
      <c r="P17" s="16"/>
      <c r="Q17" s="15">
        <v>865520178</v>
      </c>
      <c r="R17" s="16"/>
      <c r="S17" s="15">
        <v>1210520178</v>
      </c>
      <c r="U17" s="6">
        <v>7.5933191211414366E-3</v>
      </c>
    </row>
    <row r="18" spans="1:21" ht="18" x14ac:dyDescent="0.4">
      <c r="A18" s="12" t="s">
        <v>29</v>
      </c>
      <c r="C18" s="15">
        <v>0</v>
      </c>
      <c r="D18" s="16"/>
      <c r="E18" s="15">
        <v>-611682867</v>
      </c>
      <c r="F18" s="16"/>
      <c r="G18" s="15">
        <v>0</v>
      </c>
      <c r="H18" s="16"/>
      <c r="I18" s="15">
        <v>-611682867</v>
      </c>
      <c r="K18" s="6">
        <v>-2.2211060879150549E-2</v>
      </c>
      <c r="M18" s="15">
        <v>0</v>
      </c>
      <c r="N18" s="16"/>
      <c r="O18" s="15">
        <v>-611682867</v>
      </c>
      <c r="P18" s="16"/>
      <c r="Q18" s="15">
        <v>0</v>
      </c>
      <c r="R18" s="16"/>
      <c r="S18" s="15">
        <v>-611682867</v>
      </c>
      <c r="U18" s="6">
        <v>-3.8369481934118692E-3</v>
      </c>
    </row>
    <row r="19" spans="1:21" ht="18" x14ac:dyDescent="0.4">
      <c r="A19" s="12" t="s">
        <v>30</v>
      </c>
      <c r="C19" s="15">
        <v>0</v>
      </c>
      <c r="D19" s="16"/>
      <c r="E19" s="15">
        <v>760827703</v>
      </c>
      <c r="F19" s="16"/>
      <c r="G19" s="15">
        <v>1369487997</v>
      </c>
      <c r="H19" s="16"/>
      <c r="I19" s="15">
        <v>2130315700</v>
      </c>
      <c r="K19" s="6">
        <v>7.7354744193791874E-2</v>
      </c>
      <c r="M19" s="15">
        <v>0</v>
      </c>
      <c r="N19" s="16"/>
      <c r="O19" s="15">
        <v>3158028431</v>
      </c>
      <c r="P19" s="16"/>
      <c r="Q19" s="15">
        <v>1864896482</v>
      </c>
      <c r="R19" s="16"/>
      <c r="S19" s="15">
        <v>5022924913</v>
      </c>
      <c r="U19" s="6">
        <v>3.1507671230194552E-2</v>
      </c>
    </row>
    <row r="20" spans="1:21" ht="18" x14ac:dyDescent="0.4">
      <c r="A20" s="12" t="s">
        <v>31</v>
      </c>
      <c r="C20" s="15">
        <v>0</v>
      </c>
      <c r="D20" s="16"/>
      <c r="E20" s="15">
        <v>1119548812</v>
      </c>
      <c r="F20" s="16"/>
      <c r="G20" s="15">
        <v>0</v>
      </c>
      <c r="H20" s="16"/>
      <c r="I20" s="15">
        <v>1119548812</v>
      </c>
      <c r="K20" s="6">
        <v>4.0652384040883512E-2</v>
      </c>
      <c r="M20" s="15">
        <v>4101250000</v>
      </c>
      <c r="N20" s="16"/>
      <c r="O20" s="15">
        <v>2741232747</v>
      </c>
      <c r="P20" s="16"/>
      <c r="Q20" s="15">
        <v>1681622332</v>
      </c>
      <c r="R20" s="16"/>
      <c r="S20" s="15">
        <v>8524105079</v>
      </c>
      <c r="U20" s="6">
        <v>5.3469782051819327E-2</v>
      </c>
    </row>
    <row r="21" spans="1:21" ht="18" x14ac:dyDescent="0.4">
      <c r="A21" s="12" t="s">
        <v>33</v>
      </c>
      <c r="C21" s="15">
        <v>951300000</v>
      </c>
      <c r="D21" s="16"/>
      <c r="E21" s="15">
        <v>474941508</v>
      </c>
      <c r="F21" s="16"/>
      <c r="G21" s="15">
        <v>0</v>
      </c>
      <c r="H21" s="16"/>
      <c r="I21" s="15">
        <v>1426241508</v>
      </c>
      <c r="K21" s="6">
        <v>5.1788825013075745E-2</v>
      </c>
      <c r="M21" s="15">
        <v>951300000</v>
      </c>
      <c r="N21" s="16"/>
      <c r="O21" s="15">
        <v>1092862663</v>
      </c>
      <c r="P21" s="16"/>
      <c r="Q21" s="15">
        <v>0</v>
      </c>
      <c r="R21" s="16"/>
      <c r="S21" s="15">
        <v>2044162663</v>
      </c>
      <c r="U21" s="6">
        <v>1.2822569766103725E-2</v>
      </c>
    </row>
    <row r="22" spans="1:21" ht="18" x14ac:dyDescent="0.4">
      <c r="A22" s="12" t="s">
        <v>34</v>
      </c>
      <c r="C22" s="15">
        <v>0</v>
      </c>
      <c r="D22" s="16"/>
      <c r="E22" s="15">
        <v>412589076</v>
      </c>
      <c r="F22" s="16"/>
      <c r="G22" s="15">
        <v>0</v>
      </c>
      <c r="H22" s="16"/>
      <c r="I22" s="15">
        <v>412589076</v>
      </c>
      <c r="K22" s="6">
        <v>1.4981686719547227E-2</v>
      </c>
      <c r="M22" s="15">
        <v>0</v>
      </c>
      <c r="N22" s="16"/>
      <c r="O22" s="15">
        <v>412589076</v>
      </c>
      <c r="P22" s="16"/>
      <c r="Q22" s="15">
        <v>0</v>
      </c>
      <c r="R22" s="16"/>
      <c r="S22" s="15">
        <v>412589076</v>
      </c>
      <c r="U22" s="6">
        <v>2.588077899817443E-3</v>
      </c>
    </row>
    <row r="23" spans="1:21" ht="18" x14ac:dyDescent="0.4">
      <c r="A23" s="12" t="s">
        <v>35</v>
      </c>
      <c r="C23" s="15">
        <v>0</v>
      </c>
      <c r="D23" s="16"/>
      <c r="E23" s="15">
        <v>352658608</v>
      </c>
      <c r="F23" s="16"/>
      <c r="G23" s="15">
        <v>0</v>
      </c>
      <c r="H23" s="16"/>
      <c r="I23" s="15">
        <v>352658608</v>
      </c>
      <c r="K23" s="6">
        <v>1.2805527560811162E-2</v>
      </c>
      <c r="M23" s="15">
        <v>0</v>
      </c>
      <c r="N23" s="16"/>
      <c r="O23" s="15">
        <v>352658608</v>
      </c>
      <c r="P23" s="16"/>
      <c r="Q23" s="15">
        <v>5390052116</v>
      </c>
      <c r="R23" s="16"/>
      <c r="S23" s="15">
        <v>5742710724</v>
      </c>
      <c r="U23" s="6">
        <v>3.6022724726306202E-2</v>
      </c>
    </row>
    <row r="24" spans="1:21" ht="18" x14ac:dyDescent="0.4">
      <c r="A24" s="12" t="s">
        <v>36</v>
      </c>
      <c r="C24" s="15">
        <v>0</v>
      </c>
      <c r="D24" s="16"/>
      <c r="E24" s="15">
        <v>885599145</v>
      </c>
      <c r="F24" s="16"/>
      <c r="G24" s="15">
        <v>0</v>
      </c>
      <c r="H24" s="16"/>
      <c r="I24" s="15">
        <v>885599145</v>
      </c>
      <c r="K24" s="6">
        <v>3.2157344247012679E-2</v>
      </c>
      <c r="M24" s="15">
        <v>2000000000</v>
      </c>
      <c r="N24" s="16"/>
      <c r="O24" s="15">
        <v>5245151880</v>
      </c>
      <c r="P24" s="16"/>
      <c r="Q24" s="15">
        <v>0</v>
      </c>
      <c r="R24" s="16"/>
      <c r="S24" s="15">
        <v>7245151880</v>
      </c>
      <c r="U24" s="6">
        <v>4.5447198077170611E-2</v>
      </c>
    </row>
    <row r="25" spans="1:21" ht="18" x14ac:dyDescent="0.4">
      <c r="A25" s="12" t="s">
        <v>37</v>
      </c>
      <c r="C25" s="15">
        <v>0</v>
      </c>
      <c r="D25" s="16"/>
      <c r="E25" s="15">
        <v>1512244670</v>
      </c>
      <c r="F25" s="16"/>
      <c r="G25" s="15">
        <v>0</v>
      </c>
      <c r="H25" s="16"/>
      <c r="I25" s="15">
        <v>1512244670</v>
      </c>
      <c r="K25" s="6">
        <v>5.4911720176626967E-2</v>
      </c>
      <c r="M25" s="15">
        <v>2595835321</v>
      </c>
      <c r="N25" s="16"/>
      <c r="O25" s="15">
        <v>198021209</v>
      </c>
      <c r="P25" s="16"/>
      <c r="Q25" s="15">
        <v>4400404064</v>
      </c>
      <c r="R25" s="16"/>
      <c r="S25" s="15">
        <v>7194260594</v>
      </c>
      <c r="U25" s="6">
        <v>4.5127968557410157E-2</v>
      </c>
    </row>
    <row r="26" spans="1:21" ht="18" x14ac:dyDescent="0.4">
      <c r="A26" s="12" t="s">
        <v>38</v>
      </c>
      <c r="C26" s="15">
        <v>0</v>
      </c>
      <c r="D26" s="16"/>
      <c r="E26" s="15">
        <v>966614220</v>
      </c>
      <c r="F26" s="16"/>
      <c r="G26" s="15">
        <v>0</v>
      </c>
      <c r="H26" s="16"/>
      <c r="I26" s="15">
        <v>966614220</v>
      </c>
      <c r="K26" s="6">
        <v>3.5099114991351592E-2</v>
      </c>
      <c r="M26" s="15">
        <v>1001000000</v>
      </c>
      <c r="N26" s="16"/>
      <c r="O26" s="15">
        <v>-5708780810</v>
      </c>
      <c r="P26" s="16"/>
      <c r="Q26" s="15">
        <v>0</v>
      </c>
      <c r="R26" s="16"/>
      <c r="S26" s="15">
        <v>-4707780810</v>
      </c>
      <c r="U26" s="6">
        <v>-2.9530843593022469E-2</v>
      </c>
    </row>
    <row r="27" spans="1:21" ht="36" x14ac:dyDescent="0.4">
      <c r="A27" s="12" t="s">
        <v>39</v>
      </c>
      <c r="C27" s="15">
        <v>0</v>
      </c>
      <c r="D27" s="16"/>
      <c r="E27" s="15">
        <v>3745501157</v>
      </c>
      <c r="F27" s="16"/>
      <c r="G27" s="15">
        <v>-820142219</v>
      </c>
      <c r="H27" s="16"/>
      <c r="I27" s="15">
        <v>2925358938</v>
      </c>
      <c r="K27" s="6">
        <v>0.10622387673527105</v>
      </c>
      <c r="M27" s="15">
        <v>596605200</v>
      </c>
      <c r="N27" s="16"/>
      <c r="O27" s="15">
        <v>0</v>
      </c>
      <c r="P27" s="16"/>
      <c r="Q27" s="15">
        <v>-831116833</v>
      </c>
      <c r="R27" s="16"/>
      <c r="S27" s="15">
        <v>-234511633</v>
      </c>
      <c r="U27" s="6">
        <v>-1.4710384009716218E-3</v>
      </c>
    </row>
    <row r="28" spans="1:21" ht="18" x14ac:dyDescent="0.4">
      <c r="A28" s="12" t="s">
        <v>40</v>
      </c>
      <c r="C28" s="15">
        <v>0</v>
      </c>
      <c r="D28" s="16"/>
      <c r="E28" s="15">
        <v>-59643000</v>
      </c>
      <c r="F28" s="16"/>
      <c r="G28" s="15">
        <v>0</v>
      </c>
      <c r="H28" s="16"/>
      <c r="I28" s="15">
        <v>-59643000</v>
      </c>
      <c r="K28" s="6">
        <v>-2.1657207933783377E-3</v>
      </c>
      <c r="M28" s="15">
        <v>560000000</v>
      </c>
      <c r="N28" s="16"/>
      <c r="O28" s="15">
        <v>2415541501</v>
      </c>
      <c r="P28" s="16"/>
      <c r="Q28" s="15">
        <v>2863362559</v>
      </c>
      <c r="R28" s="16"/>
      <c r="S28" s="15">
        <v>5838904060</v>
      </c>
      <c r="U28" s="6">
        <v>3.662612375331125E-2</v>
      </c>
    </row>
    <row r="29" spans="1:21" ht="18" x14ac:dyDescent="0.4">
      <c r="A29" s="12" t="s">
        <v>41</v>
      </c>
      <c r="C29" s="15">
        <v>0</v>
      </c>
      <c r="D29" s="16"/>
      <c r="E29" s="15">
        <v>596981996</v>
      </c>
      <c r="F29" s="16"/>
      <c r="G29" s="15">
        <v>-73981998</v>
      </c>
      <c r="H29" s="16"/>
      <c r="I29" s="15">
        <v>522999998</v>
      </c>
      <c r="K29" s="6">
        <v>1.8990861804493889E-2</v>
      </c>
      <c r="M29" s="15">
        <v>108333300</v>
      </c>
      <c r="N29" s="16"/>
      <c r="O29" s="15">
        <v>0</v>
      </c>
      <c r="P29" s="16"/>
      <c r="Q29" s="15">
        <v>-526150078</v>
      </c>
      <c r="R29" s="16"/>
      <c r="S29" s="15">
        <v>-417816778</v>
      </c>
      <c r="U29" s="6">
        <v>-2.620870091370841E-3</v>
      </c>
    </row>
    <row r="30" spans="1:21" ht="18" x14ac:dyDescent="0.4">
      <c r="A30" s="12" t="s">
        <v>42</v>
      </c>
      <c r="C30" s="15">
        <v>0</v>
      </c>
      <c r="D30" s="16"/>
      <c r="E30" s="15">
        <v>1009844827</v>
      </c>
      <c r="F30" s="16"/>
      <c r="G30" s="15">
        <v>0</v>
      </c>
      <c r="H30" s="16"/>
      <c r="I30" s="15">
        <v>1009844827</v>
      </c>
      <c r="K30" s="6">
        <v>3.6668878827682209E-2</v>
      </c>
      <c r="M30" s="15">
        <v>58828515</v>
      </c>
      <c r="N30" s="16"/>
      <c r="O30" s="15">
        <v>4476806717</v>
      </c>
      <c r="P30" s="16"/>
      <c r="Q30" s="15">
        <v>-148725950</v>
      </c>
      <c r="R30" s="16"/>
      <c r="S30" s="15">
        <v>4386909282</v>
      </c>
      <c r="U30" s="6">
        <v>2.7518089115011388E-2</v>
      </c>
    </row>
    <row r="31" spans="1:21" ht="18" x14ac:dyDescent="0.4">
      <c r="A31" s="12" t="s">
        <v>43</v>
      </c>
      <c r="C31" s="15">
        <v>0</v>
      </c>
      <c r="D31" s="16"/>
      <c r="E31" s="15">
        <v>1450212526</v>
      </c>
      <c r="F31" s="16"/>
      <c r="G31" s="15">
        <v>1913854644</v>
      </c>
      <c r="H31" s="16"/>
      <c r="I31" s="15">
        <v>3364067170</v>
      </c>
      <c r="K31" s="6">
        <v>0.12215398655987154</v>
      </c>
      <c r="M31" s="15">
        <v>0</v>
      </c>
      <c r="N31" s="16"/>
      <c r="O31" s="15">
        <v>2555213975</v>
      </c>
      <c r="P31" s="16"/>
      <c r="Q31" s="15">
        <v>1913854644</v>
      </c>
      <c r="R31" s="16"/>
      <c r="S31" s="15">
        <v>4469068619</v>
      </c>
      <c r="U31" s="6">
        <v>2.8033456042354257E-2</v>
      </c>
    </row>
    <row r="32" spans="1:21" ht="18" x14ac:dyDescent="0.4">
      <c r="A32" s="12" t="s">
        <v>244</v>
      </c>
      <c r="C32" s="15">
        <v>0</v>
      </c>
      <c r="D32" s="16"/>
      <c r="E32" s="15">
        <v>-424545077</v>
      </c>
      <c r="F32" s="16"/>
      <c r="G32" s="15">
        <v>0</v>
      </c>
      <c r="H32" s="16"/>
      <c r="I32" s="15">
        <v>-424545077</v>
      </c>
      <c r="K32" s="6">
        <v>-1.5415825846877377E-2</v>
      </c>
      <c r="M32" s="15">
        <v>0</v>
      </c>
      <c r="N32" s="16"/>
      <c r="O32" s="15">
        <v>-856389196</v>
      </c>
      <c r="P32" s="16"/>
      <c r="Q32" s="15">
        <v>-733274646</v>
      </c>
      <c r="R32" s="16"/>
      <c r="S32" s="15">
        <v>-1589663842</v>
      </c>
      <c r="U32" s="6">
        <v>-9.971601520586763E-3</v>
      </c>
    </row>
    <row r="33" spans="1:21" ht="18" x14ac:dyDescent="0.4">
      <c r="A33" s="12" t="s">
        <v>45</v>
      </c>
      <c r="C33" s="15">
        <v>0</v>
      </c>
      <c r="D33" s="16"/>
      <c r="E33" s="15">
        <v>-620714354</v>
      </c>
      <c r="F33" s="16"/>
      <c r="G33" s="15">
        <v>-21465986</v>
      </c>
      <c r="H33" s="16"/>
      <c r="I33" s="15">
        <v>-642180340</v>
      </c>
      <c r="K33" s="6">
        <v>-2.3318466801414594E-2</v>
      </c>
      <c r="M33" s="15">
        <v>0</v>
      </c>
      <c r="N33" s="16"/>
      <c r="O33" s="15">
        <v>0</v>
      </c>
      <c r="P33" s="16"/>
      <c r="Q33" s="15">
        <v>-2308121805</v>
      </c>
      <c r="R33" s="16"/>
      <c r="S33" s="15">
        <v>-2308121805</v>
      </c>
      <c r="U33" s="6">
        <v>-1.4478325726702579E-2</v>
      </c>
    </row>
    <row r="34" spans="1:21" ht="18" x14ac:dyDescent="0.4">
      <c r="A34" s="12" t="s">
        <v>46</v>
      </c>
      <c r="C34" s="15">
        <v>0</v>
      </c>
      <c r="D34" s="16"/>
      <c r="E34" s="15">
        <v>1394328810</v>
      </c>
      <c r="F34" s="16"/>
      <c r="G34" s="15">
        <v>1639379478</v>
      </c>
      <c r="H34" s="16"/>
      <c r="I34" s="15">
        <v>3033708288</v>
      </c>
      <c r="K34" s="6">
        <v>0.11015819325596965</v>
      </c>
      <c r="M34" s="15">
        <v>640000000</v>
      </c>
      <c r="N34" s="16"/>
      <c r="O34" s="15">
        <v>0</v>
      </c>
      <c r="P34" s="16"/>
      <c r="Q34" s="15">
        <v>932197088</v>
      </c>
      <c r="R34" s="16"/>
      <c r="S34" s="15">
        <v>1572197088</v>
      </c>
      <c r="U34" s="6">
        <v>9.8620365256838257E-3</v>
      </c>
    </row>
    <row r="35" spans="1:21" ht="18" x14ac:dyDescent="0.4">
      <c r="A35" s="12" t="s">
        <v>47</v>
      </c>
      <c r="C35" s="15">
        <v>0</v>
      </c>
      <c r="D35" s="16"/>
      <c r="E35" s="15">
        <v>-3230662500</v>
      </c>
      <c r="F35" s="16"/>
      <c r="G35" s="15">
        <v>0</v>
      </c>
      <c r="H35" s="16"/>
      <c r="I35" s="15">
        <v>-3230662500</v>
      </c>
      <c r="K35" s="6">
        <v>-0.11730987630799328</v>
      </c>
      <c r="M35" s="15">
        <v>3055000000</v>
      </c>
      <c r="N35" s="16"/>
      <c r="O35" s="15">
        <v>6466494060</v>
      </c>
      <c r="P35" s="16"/>
      <c r="Q35" s="15">
        <v>8340250104</v>
      </c>
      <c r="R35" s="16"/>
      <c r="S35" s="15">
        <v>17861744164</v>
      </c>
      <c r="U35" s="6">
        <v>0.11204267881062753</v>
      </c>
    </row>
    <row r="36" spans="1:21" ht="18" x14ac:dyDescent="0.4">
      <c r="A36" s="12" t="s">
        <v>208</v>
      </c>
      <c r="C36" s="15">
        <v>0</v>
      </c>
      <c r="E36" s="15">
        <v>0</v>
      </c>
      <c r="G36" s="15">
        <v>0</v>
      </c>
      <c r="I36" s="15">
        <v>0</v>
      </c>
      <c r="K36" s="15">
        <v>0</v>
      </c>
      <c r="L36" s="5"/>
      <c r="M36" s="15">
        <v>0</v>
      </c>
      <c r="N36" s="16"/>
      <c r="O36" s="15">
        <v>0</v>
      </c>
      <c r="P36" s="16"/>
      <c r="Q36" s="15">
        <v>46407332</v>
      </c>
      <c r="R36" s="16"/>
      <c r="S36" s="15">
        <v>46407332</v>
      </c>
      <c r="U36" s="6">
        <v>2.9110269109182819E-4</v>
      </c>
    </row>
    <row r="37" spans="1:21" ht="18" x14ac:dyDescent="0.4">
      <c r="A37" s="12" t="s">
        <v>21</v>
      </c>
      <c r="C37" s="15">
        <v>0</v>
      </c>
      <c r="E37" s="15">
        <v>0</v>
      </c>
      <c r="G37" s="15">
        <v>0</v>
      </c>
      <c r="I37" s="15">
        <v>0</v>
      </c>
      <c r="K37" s="15">
        <v>0</v>
      </c>
      <c r="L37" s="5"/>
      <c r="M37" s="15">
        <v>0</v>
      </c>
      <c r="N37" s="16"/>
      <c r="O37" s="15">
        <v>-183076</v>
      </c>
      <c r="P37" s="16"/>
      <c r="Q37" s="15">
        <v>0</v>
      </c>
      <c r="R37" s="16"/>
      <c r="S37" s="15">
        <v>-183076</v>
      </c>
      <c r="U37" s="6">
        <v>-1.148394315672522E-6</v>
      </c>
    </row>
    <row r="38" spans="1:21" ht="18" x14ac:dyDescent="0.4">
      <c r="A38" s="12" t="s">
        <v>245</v>
      </c>
      <c r="C38" s="15">
        <v>0</v>
      </c>
      <c r="E38" s="15">
        <v>0</v>
      </c>
      <c r="G38" s="15">
        <v>0</v>
      </c>
      <c r="I38" s="15">
        <v>0</v>
      </c>
      <c r="K38" s="15">
        <v>0</v>
      </c>
      <c r="L38" s="5"/>
      <c r="M38" s="15">
        <v>0</v>
      </c>
      <c r="N38" s="16"/>
      <c r="O38" s="15">
        <v>0</v>
      </c>
      <c r="P38" s="16"/>
      <c r="Q38" s="15">
        <v>1102752259</v>
      </c>
      <c r="R38" s="16"/>
      <c r="S38" s="15">
        <v>1102752259</v>
      </c>
      <c r="U38" s="6">
        <v>6.9173153544464204E-3</v>
      </c>
    </row>
    <row r="39" spans="1:21" ht="36" x14ac:dyDescent="0.4">
      <c r="A39" s="12" t="s">
        <v>22</v>
      </c>
      <c r="C39" s="15">
        <v>0</v>
      </c>
      <c r="E39" s="15">
        <v>0</v>
      </c>
      <c r="G39" s="15">
        <v>0</v>
      </c>
      <c r="I39" s="15">
        <v>0</v>
      </c>
      <c r="K39" s="15">
        <v>0</v>
      </c>
      <c r="L39" s="5"/>
      <c r="M39" s="15">
        <v>0</v>
      </c>
      <c r="N39" s="16"/>
      <c r="O39" s="15">
        <v>-370512</v>
      </c>
      <c r="P39" s="16"/>
      <c r="Q39" s="15">
        <v>0</v>
      </c>
      <c r="R39" s="16"/>
      <c r="S39" s="15">
        <v>-370512</v>
      </c>
      <c r="U39" s="6">
        <v>-2.3241379246239675E-6</v>
      </c>
    </row>
    <row r="40" spans="1:21" ht="18" x14ac:dyDescent="0.4">
      <c r="A40" s="12" t="s">
        <v>246</v>
      </c>
      <c r="C40" s="15">
        <v>0</v>
      </c>
      <c r="E40" s="15">
        <v>0</v>
      </c>
      <c r="G40" s="15">
        <v>0</v>
      </c>
      <c r="I40" s="15">
        <v>0</v>
      </c>
      <c r="K40" s="15">
        <v>0</v>
      </c>
      <c r="L40" s="5"/>
      <c r="M40" s="15">
        <v>0</v>
      </c>
      <c r="N40" s="16"/>
      <c r="O40" s="15">
        <v>-174554</v>
      </c>
      <c r="P40" s="16"/>
      <c r="Q40" s="15">
        <v>0</v>
      </c>
      <c r="R40" s="16"/>
      <c r="S40" s="15">
        <v>-174554</v>
      </c>
      <c r="U40" s="6">
        <v>-1.0949377383048647E-6</v>
      </c>
    </row>
    <row r="41" spans="1:21" ht="18" x14ac:dyDescent="0.4">
      <c r="A41" s="12" t="s">
        <v>222</v>
      </c>
      <c r="C41" s="15">
        <v>0</v>
      </c>
      <c r="E41" s="15">
        <v>0</v>
      </c>
      <c r="G41" s="15">
        <v>0</v>
      </c>
      <c r="I41" s="15">
        <v>0</v>
      </c>
      <c r="K41" s="15">
        <v>0</v>
      </c>
      <c r="L41" s="5"/>
      <c r="M41" s="15">
        <v>0</v>
      </c>
      <c r="N41" s="16"/>
      <c r="O41" s="15">
        <v>0</v>
      </c>
      <c r="P41" s="16"/>
      <c r="Q41" s="15">
        <v>23131704000</v>
      </c>
      <c r="R41" s="16"/>
      <c r="S41" s="15">
        <v>23131704000</v>
      </c>
      <c r="U41" s="6">
        <v>0.14509994420579073</v>
      </c>
    </row>
    <row r="42" spans="1:21" ht="18" x14ac:dyDescent="0.4">
      <c r="A42" s="12" t="s">
        <v>223</v>
      </c>
      <c r="C42" s="15">
        <v>0</v>
      </c>
      <c r="E42" s="15">
        <v>0</v>
      </c>
      <c r="G42" s="15">
        <v>0</v>
      </c>
      <c r="I42" s="15">
        <v>0</v>
      </c>
      <c r="K42" s="15">
        <v>0</v>
      </c>
      <c r="L42" s="5"/>
      <c r="M42" s="15">
        <v>0</v>
      </c>
      <c r="N42" s="16"/>
      <c r="O42" s="15">
        <v>0</v>
      </c>
      <c r="P42" s="16"/>
      <c r="Q42" s="15">
        <v>2845137836</v>
      </c>
      <c r="R42" s="16"/>
      <c r="S42" s="15">
        <v>2845137836</v>
      </c>
      <c r="U42" s="6">
        <v>1.7846905755900394E-2</v>
      </c>
    </row>
    <row r="43" spans="1:21" ht="18" x14ac:dyDescent="0.4">
      <c r="A43" s="12" t="s">
        <v>224</v>
      </c>
      <c r="C43" s="15">
        <v>0</v>
      </c>
      <c r="E43" s="15">
        <v>0</v>
      </c>
      <c r="G43" s="15">
        <v>0</v>
      </c>
      <c r="I43" s="15">
        <v>0</v>
      </c>
      <c r="K43" s="15">
        <v>0</v>
      </c>
      <c r="L43" s="5"/>
      <c r="M43" s="15">
        <v>0</v>
      </c>
      <c r="N43" s="16"/>
      <c r="O43" s="15">
        <v>0</v>
      </c>
      <c r="P43" s="16"/>
      <c r="Q43" s="15">
        <v>2552466478</v>
      </c>
      <c r="R43" s="16"/>
      <c r="S43" s="15">
        <v>2552466478</v>
      </c>
      <c r="U43" s="6">
        <v>1.6011044562257548E-2</v>
      </c>
    </row>
    <row r="44" spans="1:21" ht="36" x14ac:dyDescent="0.4">
      <c r="A44" s="12" t="s">
        <v>225</v>
      </c>
      <c r="C44" s="15">
        <v>0</v>
      </c>
      <c r="E44" s="15">
        <v>0</v>
      </c>
      <c r="G44" s="15">
        <v>0</v>
      </c>
      <c r="I44" s="15">
        <v>0</v>
      </c>
      <c r="K44" s="15">
        <v>0</v>
      </c>
      <c r="L44" s="5"/>
      <c r="M44" s="15">
        <v>0</v>
      </c>
      <c r="N44" s="16"/>
      <c r="O44" s="15">
        <v>0</v>
      </c>
      <c r="P44" s="16"/>
      <c r="Q44" s="15">
        <v>4680233</v>
      </c>
      <c r="R44" s="16"/>
      <c r="S44" s="15">
        <v>4680233</v>
      </c>
      <c r="U44" s="6">
        <v>2.9358042415297226E-5</v>
      </c>
    </row>
    <row r="45" spans="1:21" ht="18" x14ac:dyDescent="0.4">
      <c r="A45" s="12" t="s">
        <v>226</v>
      </c>
      <c r="C45" s="15">
        <v>0</v>
      </c>
      <c r="E45" s="15">
        <v>0</v>
      </c>
      <c r="G45" s="15">
        <v>0</v>
      </c>
      <c r="I45" s="15">
        <v>0</v>
      </c>
      <c r="K45" s="15">
        <v>0</v>
      </c>
      <c r="L45" s="5"/>
      <c r="M45" s="15">
        <v>0</v>
      </c>
      <c r="N45" s="16"/>
      <c r="O45" s="15">
        <v>0</v>
      </c>
      <c r="P45" s="16"/>
      <c r="Q45" s="15">
        <v>-6332091975</v>
      </c>
      <c r="R45" s="16"/>
      <c r="S45" s="15">
        <v>-6332091975</v>
      </c>
      <c r="U45" s="6">
        <v>-3.9719779929677256E-2</v>
      </c>
    </row>
    <row r="46" spans="1:21" ht="18" x14ac:dyDescent="0.4">
      <c r="A46" s="12" t="s">
        <v>227</v>
      </c>
      <c r="C46" s="15">
        <v>0</v>
      </c>
      <c r="E46" s="15">
        <v>0</v>
      </c>
      <c r="G46" s="15">
        <v>0</v>
      </c>
      <c r="I46" s="15">
        <v>0</v>
      </c>
      <c r="K46" s="15">
        <v>0</v>
      </c>
      <c r="L46" s="5"/>
      <c r="M46" s="15">
        <v>0</v>
      </c>
      <c r="N46" s="16"/>
      <c r="O46" s="15">
        <v>0</v>
      </c>
      <c r="P46" s="16"/>
      <c r="Q46" s="15">
        <v>869371</v>
      </c>
      <c r="R46" s="16"/>
      <c r="S46" s="15">
        <v>869371</v>
      </c>
      <c r="U46" s="6">
        <v>5.4533675337594015E-6</v>
      </c>
    </row>
    <row r="47" spans="1:21" ht="18" x14ac:dyDescent="0.4">
      <c r="A47" s="12" t="s">
        <v>228</v>
      </c>
      <c r="C47" s="15">
        <v>0</v>
      </c>
      <c r="E47" s="15">
        <v>0</v>
      </c>
      <c r="G47" s="15">
        <v>0</v>
      </c>
      <c r="I47" s="15">
        <v>0</v>
      </c>
      <c r="K47" s="15">
        <v>0</v>
      </c>
      <c r="L47" s="5"/>
      <c r="M47" s="15">
        <v>0</v>
      </c>
      <c r="N47" s="16"/>
      <c r="O47" s="15">
        <v>0</v>
      </c>
      <c r="P47" s="16"/>
      <c r="Q47" s="15">
        <v>119660326</v>
      </c>
      <c r="R47" s="16"/>
      <c r="S47" s="15">
        <v>119660326</v>
      </c>
      <c r="U47" s="6">
        <v>7.5060214440953973E-4</v>
      </c>
    </row>
    <row r="48" spans="1:21" ht="18" x14ac:dyDescent="0.4">
      <c r="A48" s="12" t="s">
        <v>229</v>
      </c>
      <c r="C48" s="15">
        <v>0</v>
      </c>
      <c r="E48" s="15">
        <v>0</v>
      </c>
      <c r="G48" s="15">
        <v>0</v>
      </c>
      <c r="I48" s="15">
        <v>0</v>
      </c>
      <c r="K48" s="15">
        <v>0</v>
      </c>
      <c r="L48" s="5"/>
      <c r="M48" s="15">
        <v>0</v>
      </c>
      <c r="N48" s="16"/>
      <c r="O48" s="15">
        <v>0</v>
      </c>
      <c r="P48" s="16"/>
      <c r="Q48" s="15">
        <v>-251075490</v>
      </c>
      <c r="R48" s="16"/>
      <c r="S48" s="15">
        <v>-251075490</v>
      </c>
      <c r="U48" s="6">
        <v>-1.5749397273301425E-3</v>
      </c>
    </row>
    <row r="49" spans="1:21" ht="18" x14ac:dyDescent="0.4">
      <c r="A49" s="12" t="s">
        <v>165</v>
      </c>
      <c r="C49" s="15">
        <v>0</v>
      </c>
      <c r="E49" s="15">
        <v>0</v>
      </c>
      <c r="G49" s="15">
        <v>0</v>
      </c>
      <c r="I49" s="15">
        <v>0</v>
      </c>
      <c r="K49" s="15">
        <v>0</v>
      </c>
      <c r="L49" s="5"/>
      <c r="M49" s="15">
        <v>12399000</v>
      </c>
      <c r="N49" s="16"/>
      <c r="O49" s="15">
        <v>0</v>
      </c>
      <c r="P49" s="16"/>
      <c r="Q49" s="15">
        <v>174102418</v>
      </c>
      <c r="R49" s="16"/>
      <c r="S49" s="15">
        <v>186501418</v>
      </c>
      <c r="U49" s="6">
        <v>1.1698811875727293E-3</v>
      </c>
    </row>
    <row r="50" spans="1:21" ht="18" x14ac:dyDescent="0.4">
      <c r="A50" s="12" t="s">
        <v>247</v>
      </c>
      <c r="C50" s="15">
        <v>0</v>
      </c>
      <c r="E50" s="15">
        <v>0</v>
      </c>
      <c r="G50" s="15">
        <v>0</v>
      </c>
      <c r="I50" s="15">
        <v>0</v>
      </c>
      <c r="K50" s="15">
        <v>0</v>
      </c>
      <c r="L50" s="5"/>
      <c r="M50" s="15">
        <v>0</v>
      </c>
      <c r="N50" s="16"/>
      <c r="O50" s="15">
        <v>0</v>
      </c>
      <c r="P50" s="16"/>
      <c r="Q50" s="15">
        <v>-584054960</v>
      </c>
      <c r="R50" s="16"/>
      <c r="S50" s="15">
        <v>-584054960</v>
      </c>
      <c r="U50" s="6">
        <v>-3.6636445853325517E-3</v>
      </c>
    </row>
    <row r="51" spans="1:21" ht="18" x14ac:dyDescent="0.4">
      <c r="A51" s="12" t="s">
        <v>231</v>
      </c>
      <c r="C51" s="15">
        <v>0</v>
      </c>
      <c r="E51" s="15">
        <v>0</v>
      </c>
      <c r="G51" s="15">
        <v>0</v>
      </c>
      <c r="I51" s="15">
        <v>0</v>
      </c>
      <c r="K51" s="15">
        <v>0</v>
      </c>
      <c r="L51" s="5"/>
      <c r="M51" s="15">
        <v>0</v>
      </c>
      <c r="N51" s="16"/>
      <c r="O51" s="15">
        <v>0</v>
      </c>
      <c r="P51" s="16"/>
      <c r="Q51" s="15">
        <v>49349611</v>
      </c>
      <c r="R51" s="16"/>
      <c r="S51" s="15">
        <v>49349611</v>
      </c>
      <c r="U51" s="6">
        <v>3.0955894138527261E-4</v>
      </c>
    </row>
    <row r="52" spans="1:21" ht="18" x14ac:dyDescent="0.4">
      <c r="A52" s="12" t="s">
        <v>168</v>
      </c>
      <c r="C52" s="15">
        <v>0</v>
      </c>
      <c r="E52" s="15">
        <v>0</v>
      </c>
      <c r="G52" s="15">
        <v>0</v>
      </c>
      <c r="I52" s="15">
        <v>0</v>
      </c>
      <c r="K52" s="15">
        <v>0</v>
      </c>
      <c r="L52" s="5"/>
      <c r="M52" s="15">
        <v>649940000</v>
      </c>
      <c r="N52" s="16"/>
      <c r="O52" s="15">
        <v>0</v>
      </c>
      <c r="P52" s="16"/>
      <c r="Q52" s="15">
        <v>3023125683</v>
      </c>
      <c r="R52" s="16"/>
      <c r="S52" s="15">
        <v>3673065683</v>
      </c>
      <c r="U52" s="6">
        <v>2.3040309769980827E-2</v>
      </c>
    </row>
    <row r="53" spans="1:21" ht="18" x14ac:dyDescent="0.4">
      <c r="A53" s="12" t="s">
        <v>232</v>
      </c>
      <c r="C53" s="15">
        <v>0</v>
      </c>
      <c r="E53" s="15">
        <v>0</v>
      </c>
      <c r="G53" s="15">
        <v>0</v>
      </c>
      <c r="I53" s="15">
        <v>0</v>
      </c>
      <c r="K53" s="15">
        <v>0</v>
      </c>
      <c r="L53" s="5"/>
      <c r="M53" s="15">
        <v>0</v>
      </c>
      <c r="N53" s="16"/>
      <c r="O53" s="15">
        <v>0</v>
      </c>
      <c r="P53" s="16"/>
      <c r="Q53" s="15">
        <v>-1146475</v>
      </c>
      <c r="R53" s="16"/>
      <c r="S53" s="15">
        <v>-1146475</v>
      </c>
      <c r="U53" s="6">
        <v>-7.1915782137508722E-6</v>
      </c>
    </row>
    <row r="54" spans="1:21" ht="18" x14ac:dyDescent="0.4">
      <c r="A54" s="12" t="s">
        <v>248</v>
      </c>
      <c r="C54" s="15">
        <v>0</v>
      </c>
      <c r="E54" s="15">
        <v>0</v>
      </c>
      <c r="G54" s="15">
        <v>0</v>
      </c>
      <c r="I54" s="15">
        <v>0</v>
      </c>
      <c r="K54" s="15">
        <v>0</v>
      </c>
      <c r="L54" s="5"/>
      <c r="M54" s="15">
        <v>0</v>
      </c>
      <c r="N54" s="16"/>
      <c r="O54" s="15">
        <v>0</v>
      </c>
      <c r="P54" s="16"/>
      <c r="Q54" s="15">
        <v>5574540010</v>
      </c>
      <c r="R54" s="16"/>
      <c r="S54" s="15">
        <v>5574540010</v>
      </c>
      <c r="U54" s="6">
        <v>3.4967827896464007E-2</v>
      </c>
    </row>
    <row r="55" spans="1:21" ht="18" x14ac:dyDescent="0.4">
      <c r="A55" s="7" t="s">
        <v>48</v>
      </c>
      <c r="C55" s="7">
        <f>SUM(C9:$C$54)</f>
        <v>1406300000</v>
      </c>
      <c r="E55" s="7">
        <f>SUM(E9:$E$54)</f>
        <v>8413377438</v>
      </c>
      <c r="G55" s="7">
        <f>SUM(G9:$G$54)</f>
        <v>10295573171</v>
      </c>
      <c r="I55" s="7">
        <f>SUM(I9:$I$54)</f>
        <v>20115250609</v>
      </c>
      <c r="K55" s="8">
        <f>SUM(K9:$K$54)</f>
        <v>0.73041289854513647</v>
      </c>
      <c r="M55" s="17">
        <f>SUM(M9:$M$54)</f>
        <v>17848661596</v>
      </c>
      <c r="N55" s="16"/>
      <c r="O55" s="17">
        <f>SUM(O9:$O$54)</f>
        <v>19562583638</v>
      </c>
      <c r="P55" s="16"/>
      <c r="Q55" s="17">
        <f>SUM(Q9:$Q$54)</f>
        <v>58102049428</v>
      </c>
      <c r="R55" s="16"/>
      <c r="S55" s="17">
        <f>SUM(S9:$S$54)</f>
        <v>95513294662</v>
      </c>
      <c r="U55" s="8">
        <f>SUM(U9:$U$54)</f>
        <v>0.59913328159341206</v>
      </c>
    </row>
    <row r="56" spans="1:21" ht="18" x14ac:dyDescent="0.4">
      <c r="C56" s="9"/>
      <c r="E56" s="9"/>
      <c r="G56" s="9"/>
      <c r="I56" s="9"/>
      <c r="K56" s="9"/>
      <c r="M56" s="9"/>
      <c r="O56" s="9"/>
      <c r="Q56" s="9"/>
      <c r="S56" s="9"/>
      <c r="U56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8"/>
  <sheetViews>
    <sheetView rightToLeft="1" topLeftCell="A14" workbookViewId="0">
      <selection activeCell="G11" sqref="G11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35" t="s">
        <v>249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29" t="s">
        <v>151</v>
      </c>
      <c r="D7" s="29"/>
      <c r="E7" s="29"/>
      <c r="F7" s="29"/>
      <c r="G7" s="29"/>
      <c r="H7" s="29"/>
      <c r="I7" s="29"/>
      <c r="J7" s="39"/>
      <c r="K7" s="29" t="s">
        <v>7</v>
      </c>
      <c r="L7" s="29"/>
      <c r="M7" s="29"/>
      <c r="N7" s="29"/>
      <c r="O7" s="29"/>
      <c r="P7" s="29"/>
      <c r="Q7" s="29"/>
    </row>
    <row r="8" spans="1:17" ht="18.75" x14ac:dyDescent="0.4">
      <c r="C8" s="11" t="s">
        <v>250</v>
      </c>
      <c r="E8" s="11" t="s">
        <v>239</v>
      </c>
      <c r="G8" s="11" t="s">
        <v>240</v>
      </c>
      <c r="I8" s="11" t="s">
        <v>48</v>
      </c>
      <c r="K8" s="11" t="s">
        <v>250</v>
      </c>
      <c r="M8" s="11" t="s">
        <v>239</v>
      </c>
      <c r="O8" s="11" t="s">
        <v>240</v>
      </c>
      <c r="Q8" s="11" t="s">
        <v>48</v>
      </c>
    </row>
    <row r="9" spans="1:17" ht="25.5" customHeight="1" x14ac:dyDescent="0.4">
      <c r="A9" s="12" t="s">
        <v>64</v>
      </c>
      <c r="C9" s="15">
        <v>1248713245</v>
      </c>
      <c r="D9" s="16"/>
      <c r="E9" s="15">
        <v>0</v>
      </c>
      <c r="F9" s="16"/>
      <c r="G9" s="15">
        <v>0</v>
      </c>
      <c r="H9" s="16"/>
      <c r="I9" s="15">
        <v>1248713245</v>
      </c>
      <c r="J9" s="16"/>
      <c r="K9" s="15">
        <v>11398520006</v>
      </c>
      <c r="L9" s="16"/>
      <c r="M9" s="15">
        <v>1557654573</v>
      </c>
      <c r="N9" s="16"/>
      <c r="O9" s="15">
        <v>0</v>
      </c>
      <c r="P9" s="16"/>
      <c r="Q9" s="15">
        <v>12956174579</v>
      </c>
    </row>
    <row r="10" spans="1:17" ht="36" x14ac:dyDescent="0.4">
      <c r="A10" s="12" t="s">
        <v>70</v>
      </c>
      <c r="C10" s="15">
        <v>0</v>
      </c>
      <c r="D10" s="16"/>
      <c r="E10" s="15">
        <v>533783235</v>
      </c>
      <c r="F10" s="16"/>
      <c r="G10" s="15">
        <v>0</v>
      </c>
      <c r="H10" s="16"/>
      <c r="I10" s="15">
        <v>533783235</v>
      </c>
      <c r="J10" s="16"/>
      <c r="K10" s="15">
        <v>0</v>
      </c>
      <c r="L10" s="16"/>
      <c r="M10" s="15">
        <v>3339929542</v>
      </c>
      <c r="N10" s="16"/>
      <c r="O10" s="15">
        <v>0</v>
      </c>
      <c r="P10" s="16"/>
      <c r="Q10" s="15">
        <v>3339929542</v>
      </c>
    </row>
    <row r="11" spans="1:17" ht="36" x14ac:dyDescent="0.4">
      <c r="A11" s="12" t="s">
        <v>75</v>
      </c>
      <c r="C11" s="15">
        <v>0</v>
      </c>
      <c r="D11" s="16"/>
      <c r="E11" s="15">
        <v>642363780</v>
      </c>
      <c r="F11" s="16"/>
      <c r="G11" s="15">
        <v>0</v>
      </c>
      <c r="H11" s="16"/>
      <c r="I11" s="15">
        <v>642363780</v>
      </c>
      <c r="J11" s="16"/>
      <c r="K11" s="15">
        <v>0</v>
      </c>
      <c r="L11" s="16"/>
      <c r="M11" s="15">
        <v>6228623641</v>
      </c>
      <c r="N11" s="16"/>
      <c r="O11" s="15">
        <v>0</v>
      </c>
      <c r="P11" s="16"/>
      <c r="Q11" s="15">
        <v>6228623641</v>
      </c>
    </row>
    <row r="12" spans="1:17" ht="36" x14ac:dyDescent="0.4">
      <c r="A12" s="12" t="s">
        <v>78</v>
      </c>
      <c r="C12" s="15">
        <v>0</v>
      </c>
      <c r="D12" s="16"/>
      <c r="E12" s="15">
        <v>-5059706720</v>
      </c>
      <c r="F12" s="16"/>
      <c r="G12" s="15">
        <v>5910494989</v>
      </c>
      <c r="H12" s="16"/>
      <c r="I12" s="15">
        <v>850788269</v>
      </c>
      <c r="J12" s="16"/>
      <c r="K12" s="15">
        <v>0</v>
      </c>
      <c r="L12" s="16"/>
      <c r="M12" s="15">
        <v>0</v>
      </c>
      <c r="N12" s="16"/>
      <c r="O12" s="15">
        <v>5910494989</v>
      </c>
      <c r="P12" s="16"/>
      <c r="Q12" s="15">
        <v>5910494989</v>
      </c>
    </row>
    <row r="13" spans="1:17" ht="36" x14ac:dyDescent="0.4">
      <c r="A13" s="12" t="s">
        <v>81</v>
      </c>
      <c r="C13" s="15">
        <v>0</v>
      </c>
      <c r="D13" s="16"/>
      <c r="E13" s="15">
        <v>598741249</v>
      </c>
      <c r="F13" s="16"/>
      <c r="G13" s="15">
        <v>0</v>
      </c>
      <c r="H13" s="16"/>
      <c r="I13" s="15">
        <v>598741249</v>
      </c>
      <c r="J13" s="16"/>
      <c r="K13" s="15">
        <v>0</v>
      </c>
      <c r="L13" s="16"/>
      <c r="M13" s="15">
        <v>5781188483</v>
      </c>
      <c r="N13" s="16"/>
      <c r="O13" s="15">
        <v>0</v>
      </c>
      <c r="P13" s="16"/>
      <c r="Q13" s="15">
        <v>5781188483</v>
      </c>
    </row>
    <row r="14" spans="1:17" ht="36" x14ac:dyDescent="0.4">
      <c r="A14" s="12" t="s">
        <v>209</v>
      </c>
      <c r="C14" s="15">
        <v>0</v>
      </c>
      <c r="D14" s="16"/>
      <c r="E14" s="15">
        <v>0</v>
      </c>
      <c r="F14" s="16"/>
      <c r="G14" s="15">
        <v>0</v>
      </c>
      <c r="H14" s="16"/>
      <c r="I14" s="15">
        <v>0</v>
      </c>
      <c r="J14" s="15"/>
      <c r="K14" s="15">
        <v>0</v>
      </c>
      <c r="L14" s="16"/>
      <c r="M14" s="15">
        <v>0</v>
      </c>
      <c r="N14" s="16"/>
      <c r="O14" s="15">
        <v>3909210602</v>
      </c>
      <c r="P14" s="16"/>
      <c r="Q14" s="15">
        <v>3909210602</v>
      </c>
    </row>
    <row r="15" spans="1:17" ht="36" x14ac:dyDescent="0.4">
      <c r="A15" s="12" t="s">
        <v>210</v>
      </c>
      <c r="C15" s="15">
        <v>0</v>
      </c>
      <c r="D15" s="16"/>
      <c r="E15" s="15">
        <v>0</v>
      </c>
      <c r="F15" s="16"/>
      <c r="G15" s="15">
        <v>0</v>
      </c>
      <c r="H15" s="16"/>
      <c r="I15" s="15">
        <v>0</v>
      </c>
      <c r="J15" s="15"/>
      <c r="K15" s="15">
        <v>0</v>
      </c>
      <c r="L15" s="16"/>
      <c r="M15" s="15">
        <v>0</v>
      </c>
      <c r="N15" s="16"/>
      <c r="O15" s="15">
        <v>50985336</v>
      </c>
      <c r="P15" s="16"/>
      <c r="Q15" s="15">
        <v>50985336</v>
      </c>
    </row>
    <row r="16" spans="1:17" ht="36" x14ac:dyDescent="0.4">
      <c r="A16" s="12" t="s">
        <v>211</v>
      </c>
      <c r="C16" s="15">
        <v>0</v>
      </c>
      <c r="D16" s="16"/>
      <c r="E16" s="15">
        <v>0</v>
      </c>
      <c r="F16" s="16"/>
      <c r="G16" s="15">
        <v>0</v>
      </c>
      <c r="H16" s="16"/>
      <c r="I16" s="15">
        <v>0</v>
      </c>
      <c r="J16" s="15"/>
      <c r="K16" s="15">
        <v>0</v>
      </c>
      <c r="L16" s="16"/>
      <c r="M16" s="15">
        <v>0</v>
      </c>
      <c r="N16" s="16"/>
      <c r="O16" s="15">
        <v>237484379</v>
      </c>
      <c r="P16" s="16"/>
      <c r="Q16" s="15">
        <v>237484379</v>
      </c>
    </row>
    <row r="17" spans="1:17" ht="36" x14ac:dyDescent="0.4">
      <c r="A17" s="12" t="s">
        <v>212</v>
      </c>
      <c r="C17" s="15">
        <v>0</v>
      </c>
      <c r="D17" s="16"/>
      <c r="E17" s="15">
        <v>0</v>
      </c>
      <c r="F17" s="16"/>
      <c r="G17" s="15">
        <v>0</v>
      </c>
      <c r="H17" s="16"/>
      <c r="I17" s="15">
        <v>0</v>
      </c>
      <c r="J17" s="15"/>
      <c r="K17" s="15">
        <v>0</v>
      </c>
      <c r="L17" s="16"/>
      <c r="M17" s="15">
        <v>0</v>
      </c>
      <c r="N17" s="16"/>
      <c r="O17" s="15">
        <v>794931560</v>
      </c>
      <c r="P17" s="16"/>
      <c r="Q17" s="15">
        <v>794931560</v>
      </c>
    </row>
    <row r="18" spans="1:17" ht="36" x14ac:dyDescent="0.4">
      <c r="A18" s="12" t="s">
        <v>213</v>
      </c>
      <c r="C18" s="15">
        <v>0</v>
      </c>
      <c r="D18" s="16"/>
      <c r="E18" s="15">
        <v>0</v>
      </c>
      <c r="F18" s="16"/>
      <c r="G18" s="15">
        <v>0</v>
      </c>
      <c r="H18" s="16"/>
      <c r="I18" s="15">
        <v>0</v>
      </c>
      <c r="J18" s="15"/>
      <c r="K18" s="15">
        <v>0</v>
      </c>
      <c r="L18" s="16"/>
      <c r="M18" s="15">
        <v>0</v>
      </c>
      <c r="N18" s="16"/>
      <c r="O18" s="15">
        <v>396892645</v>
      </c>
      <c r="P18" s="16"/>
      <c r="Q18" s="15">
        <v>396892645</v>
      </c>
    </row>
    <row r="19" spans="1:17" ht="36" x14ac:dyDescent="0.4">
      <c r="A19" s="12" t="s">
        <v>214</v>
      </c>
      <c r="C19" s="15">
        <v>0</v>
      </c>
      <c r="D19" s="16"/>
      <c r="E19" s="15">
        <v>0</v>
      </c>
      <c r="F19" s="16"/>
      <c r="G19" s="15">
        <v>0</v>
      </c>
      <c r="H19" s="16"/>
      <c r="I19" s="15">
        <v>0</v>
      </c>
      <c r="J19" s="15"/>
      <c r="K19" s="15">
        <v>0</v>
      </c>
      <c r="L19" s="16"/>
      <c r="M19" s="15">
        <v>0</v>
      </c>
      <c r="N19" s="16"/>
      <c r="O19" s="15">
        <v>1060499490</v>
      </c>
      <c r="P19" s="16"/>
      <c r="Q19" s="15">
        <v>1060499490</v>
      </c>
    </row>
    <row r="20" spans="1:17" ht="36" x14ac:dyDescent="0.4">
      <c r="A20" s="12" t="s">
        <v>215</v>
      </c>
      <c r="C20" s="15">
        <v>0</v>
      </c>
      <c r="D20" s="16"/>
      <c r="E20" s="15">
        <v>0</v>
      </c>
      <c r="F20" s="16"/>
      <c r="G20" s="15">
        <v>0</v>
      </c>
      <c r="H20" s="16"/>
      <c r="I20" s="15">
        <v>0</v>
      </c>
      <c r="J20" s="15"/>
      <c r="K20" s="15">
        <v>0</v>
      </c>
      <c r="L20" s="16"/>
      <c r="M20" s="15">
        <v>0</v>
      </c>
      <c r="N20" s="16"/>
      <c r="O20" s="15">
        <v>1401506277</v>
      </c>
      <c r="P20" s="16"/>
      <c r="Q20" s="15">
        <v>1401506277</v>
      </c>
    </row>
    <row r="21" spans="1:17" ht="36" x14ac:dyDescent="0.4">
      <c r="A21" s="12" t="s">
        <v>216</v>
      </c>
      <c r="C21" s="15">
        <v>0</v>
      </c>
      <c r="D21" s="16"/>
      <c r="E21" s="15">
        <v>0</v>
      </c>
      <c r="F21" s="16"/>
      <c r="G21" s="15">
        <v>0</v>
      </c>
      <c r="H21" s="16"/>
      <c r="I21" s="15">
        <v>0</v>
      </c>
      <c r="J21" s="15"/>
      <c r="K21" s="15">
        <v>0</v>
      </c>
      <c r="L21" s="16"/>
      <c r="M21" s="15">
        <v>0</v>
      </c>
      <c r="N21" s="16"/>
      <c r="O21" s="15">
        <v>400045237</v>
      </c>
      <c r="P21" s="16"/>
      <c r="Q21" s="15">
        <v>400045237</v>
      </c>
    </row>
    <row r="22" spans="1:17" ht="36" x14ac:dyDescent="0.4">
      <c r="A22" s="12" t="s">
        <v>217</v>
      </c>
      <c r="C22" s="15">
        <v>0</v>
      </c>
      <c r="D22" s="16"/>
      <c r="E22" s="15">
        <v>0</v>
      </c>
      <c r="F22" s="16"/>
      <c r="G22" s="15">
        <v>0</v>
      </c>
      <c r="H22" s="16"/>
      <c r="I22" s="15">
        <v>0</v>
      </c>
      <c r="J22" s="15"/>
      <c r="K22" s="15">
        <v>0</v>
      </c>
      <c r="L22" s="16"/>
      <c r="M22" s="15">
        <v>0</v>
      </c>
      <c r="N22" s="16"/>
      <c r="O22" s="15">
        <v>444795100</v>
      </c>
      <c r="P22" s="16"/>
      <c r="Q22" s="15">
        <v>444795100</v>
      </c>
    </row>
    <row r="23" spans="1:17" ht="36" x14ac:dyDescent="0.4">
      <c r="A23" s="12" t="s">
        <v>218</v>
      </c>
      <c r="C23" s="15">
        <v>0</v>
      </c>
      <c r="D23" s="16"/>
      <c r="E23" s="15">
        <v>0</v>
      </c>
      <c r="F23" s="16"/>
      <c r="G23" s="15">
        <v>0</v>
      </c>
      <c r="H23" s="16"/>
      <c r="I23" s="15">
        <v>0</v>
      </c>
      <c r="J23" s="15"/>
      <c r="K23" s="15">
        <v>0</v>
      </c>
      <c r="L23" s="16"/>
      <c r="M23" s="15">
        <v>0</v>
      </c>
      <c r="N23" s="16"/>
      <c r="O23" s="15">
        <v>485445985</v>
      </c>
      <c r="P23" s="16"/>
      <c r="Q23" s="15">
        <v>485445985</v>
      </c>
    </row>
    <row r="24" spans="1:17" ht="36" x14ac:dyDescent="0.4">
      <c r="A24" s="12" t="s">
        <v>219</v>
      </c>
      <c r="C24" s="15">
        <v>0</v>
      </c>
      <c r="D24" s="16"/>
      <c r="E24" s="15">
        <v>0</v>
      </c>
      <c r="F24" s="16"/>
      <c r="G24" s="15">
        <v>0</v>
      </c>
      <c r="H24" s="16"/>
      <c r="I24" s="15">
        <v>0</v>
      </c>
      <c r="J24" s="15"/>
      <c r="K24" s="15">
        <v>0</v>
      </c>
      <c r="L24" s="16"/>
      <c r="M24" s="15">
        <v>0</v>
      </c>
      <c r="N24" s="16"/>
      <c r="O24" s="15">
        <v>2005109240</v>
      </c>
      <c r="P24" s="16"/>
      <c r="Q24" s="15">
        <v>2005109240</v>
      </c>
    </row>
    <row r="25" spans="1:17" ht="36" x14ac:dyDescent="0.4">
      <c r="A25" s="12" t="s">
        <v>220</v>
      </c>
      <c r="C25" s="15">
        <v>0</v>
      </c>
      <c r="D25" s="16"/>
      <c r="E25" s="15">
        <v>0</v>
      </c>
      <c r="F25" s="16"/>
      <c r="G25" s="15">
        <v>0</v>
      </c>
      <c r="H25" s="16"/>
      <c r="I25" s="15">
        <v>0</v>
      </c>
      <c r="J25" s="15"/>
      <c r="K25" s="15">
        <v>0</v>
      </c>
      <c r="L25" s="16"/>
      <c r="M25" s="15">
        <v>0</v>
      </c>
      <c r="N25" s="16"/>
      <c r="O25" s="15">
        <v>754910519</v>
      </c>
      <c r="P25" s="16"/>
      <c r="Q25" s="15">
        <v>754910519</v>
      </c>
    </row>
    <row r="26" spans="1:17" ht="36" x14ac:dyDescent="0.4">
      <c r="A26" s="12" t="s">
        <v>203</v>
      </c>
      <c r="C26" s="15">
        <v>0</v>
      </c>
      <c r="D26" s="16"/>
      <c r="E26" s="15">
        <v>0</v>
      </c>
      <c r="F26" s="16"/>
      <c r="G26" s="15">
        <v>0</v>
      </c>
      <c r="H26" s="16"/>
      <c r="I26" s="15">
        <v>0</v>
      </c>
      <c r="J26" s="15"/>
      <c r="K26" s="15">
        <v>253033100</v>
      </c>
      <c r="L26" s="16"/>
      <c r="M26" s="15">
        <v>0</v>
      </c>
      <c r="N26" s="16"/>
      <c r="O26" s="15">
        <v>108410626</v>
      </c>
      <c r="P26" s="16"/>
      <c r="Q26" s="15">
        <v>361443726</v>
      </c>
    </row>
    <row r="27" spans="1:17" ht="18" x14ac:dyDescent="0.4">
      <c r="A27" s="7" t="s">
        <v>48</v>
      </c>
      <c r="C27" s="17">
        <f>SUM(C9:$C$26)</f>
        <v>1248713245</v>
      </c>
      <c r="D27" s="16"/>
      <c r="E27" s="17">
        <f>SUM(E9:$E$26)</f>
        <v>-3284818456</v>
      </c>
      <c r="F27" s="16"/>
      <c r="G27" s="17">
        <f>SUM(G9:$G$26)</f>
        <v>5910494989</v>
      </c>
      <c r="H27" s="16"/>
      <c r="I27" s="17">
        <f>SUM(I9:$I$26)</f>
        <v>3874389778</v>
      </c>
      <c r="J27" s="16"/>
      <c r="K27" s="17">
        <f>SUM(K9:$K$26)</f>
        <v>11651553106</v>
      </c>
      <c r="L27" s="16"/>
      <c r="M27" s="17">
        <f>SUM(M9:$M$26)</f>
        <v>16907396239</v>
      </c>
      <c r="N27" s="16"/>
      <c r="O27" s="17">
        <f>SUM(O9:$O$26)</f>
        <v>17960721985</v>
      </c>
      <c r="P27" s="16"/>
      <c r="Q27" s="17">
        <f>SUM(Q9:$Q$26)</f>
        <v>46519671330</v>
      </c>
    </row>
    <row r="28" spans="1:17" ht="18" x14ac:dyDescent="0.4">
      <c r="C28" s="9"/>
      <c r="E28" s="9"/>
      <c r="G28" s="9"/>
      <c r="I28" s="9"/>
      <c r="K28" s="9"/>
      <c r="M28" s="9"/>
      <c r="O28" s="9"/>
      <c r="Q28" s="9"/>
    </row>
  </sheetData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0"/>
  <sheetViews>
    <sheetView rightToLeft="1" workbookViewId="0">
      <selection activeCell="K17" sqref="K17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5" spans="1:11" ht="18.75" x14ac:dyDescent="0.4">
      <c r="A5" s="35" t="s">
        <v>251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7" spans="1:11" ht="18.75" x14ac:dyDescent="0.4">
      <c r="A7" s="29" t="s">
        <v>252</v>
      </c>
      <c r="B7" s="30"/>
      <c r="C7" s="30"/>
      <c r="E7" s="29" t="s">
        <v>151</v>
      </c>
      <c r="F7" s="30"/>
      <c r="G7" s="30"/>
      <c r="I7" s="29" t="s">
        <v>7</v>
      </c>
      <c r="J7" s="30"/>
      <c r="K7" s="30"/>
    </row>
    <row r="8" spans="1:11" ht="37.5" x14ac:dyDescent="0.4">
      <c r="A8" s="11" t="s">
        <v>253</v>
      </c>
      <c r="C8" s="11" t="s">
        <v>95</v>
      </c>
      <c r="E8" s="11" t="s">
        <v>254</v>
      </c>
      <c r="G8" s="11" t="s">
        <v>255</v>
      </c>
      <c r="I8" s="11" t="s">
        <v>254</v>
      </c>
      <c r="K8" s="11" t="s">
        <v>255</v>
      </c>
    </row>
    <row r="9" spans="1:11" ht="21.75" customHeight="1" x14ac:dyDescent="0.4">
      <c r="A9" s="12" t="s">
        <v>256</v>
      </c>
      <c r="C9" s="5" t="s">
        <v>107</v>
      </c>
      <c r="E9" s="4">
        <v>679452048</v>
      </c>
      <c r="G9" s="6">
        <f>E9/E19</f>
        <v>0.19238748830563598</v>
      </c>
      <c r="I9" s="4">
        <v>6641095824</v>
      </c>
      <c r="K9" s="6">
        <f>I9/I19</f>
        <v>0.38389072479986253</v>
      </c>
    </row>
    <row r="10" spans="1:11" ht="21.75" customHeight="1" x14ac:dyDescent="0.4">
      <c r="A10" s="12" t="s">
        <v>256</v>
      </c>
      <c r="C10" s="5" t="s">
        <v>110</v>
      </c>
      <c r="E10" s="4">
        <v>963123283</v>
      </c>
      <c r="G10" s="6">
        <f>E10/E19</f>
        <v>0.27270926607766771</v>
      </c>
      <c r="I10" s="4">
        <v>4069972583</v>
      </c>
      <c r="K10" s="6">
        <f>I10/I19</f>
        <v>0.23526610159080258</v>
      </c>
    </row>
    <row r="11" spans="1:11" ht="21.75" customHeight="1" x14ac:dyDescent="0.4">
      <c r="A11" s="12" t="s">
        <v>257</v>
      </c>
      <c r="C11" s="5" t="s">
        <v>130</v>
      </c>
      <c r="E11" s="4">
        <v>1868493132</v>
      </c>
      <c r="G11" s="6">
        <f>E11/E19</f>
        <v>0.52906559284049892</v>
      </c>
      <c r="I11" s="4">
        <v>5846575284</v>
      </c>
      <c r="K11" s="6">
        <f>I11/I19</f>
        <v>0.33796320409360836</v>
      </c>
    </row>
    <row r="12" spans="1:11" ht="26.25" customHeight="1" x14ac:dyDescent="0.4">
      <c r="A12" s="12" t="s">
        <v>258</v>
      </c>
      <c r="C12" s="5" t="s">
        <v>103</v>
      </c>
      <c r="E12" s="4">
        <v>10878665</v>
      </c>
      <c r="G12" s="6">
        <f>E12/E19</f>
        <v>3.0803042563916617E-3</v>
      </c>
      <c r="I12" s="4">
        <v>67173779</v>
      </c>
      <c r="K12" s="6">
        <f>I12/I19</f>
        <v>3.8830023525129286E-3</v>
      </c>
    </row>
    <row r="13" spans="1:11" ht="21.75" customHeight="1" x14ac:dyDescent="0.4">
      <c r="A13" s="12" t="s">
        <v>259</v>
      </c>
      <c r="C13" s="5" t="s">
        <v>114</v>
      </c>
      <c r="E13" s="4">
        <v>850206</v>
      </c>
      <c r="G13" s="6">
        <f>E13/E19</f>
        <v>2.4073663088345205E-4</v>
      </c>
      <c r="I13" s="4">
        <v>54044078</v>
      </c>
      <c r="K13" s="6">
        <f>I13/I19</f>
        <v>3.124035674893208E-3</v>
      </c>
    </row>
    <row r="14" spans="1:11" ht="21.75" customHeight="1" x14ac:dyDescent="0.4">
      <c r="A14" s="12" t="s">
        <v>259</v>
      </c>
      <c r="C14" s="5" t="s">
        <v>116</v>
      </c>
      <c r="E14" s="4">
        <v>8204572</v>
      </c>
      <c r="G14" s="6">
        <f>E14/E19</f>
        <v>2.3231323010196423E-3</v>
      </c>
      <c r="I14" s="4">
        <v>72272225</v>
      </c>
      <c r="K14" s="6">
        <f>I14/I19</f>
        <v>4.1777196976865586E-3</v>
      </c>
    </row>
    <row r="15" spans="1:11" ht="21.75" customHeight="1" x14ac:dyDescent="0.4">
      <c r="A15" s="12" t="s">
        <v>260</v>
      </c>
      <c r="C15" s="5" t="s">
        <v>122</v>
      </c>
      <c r="E15" s="4">
        <v>2314</v>
      </c>
      <c r="G15" s="6">
        <f>E15/E19</f>
        <v>6.5521128275301287E-7</v>
      </c>
      <c r="I15" s="4">
        <v>511245</v>
      </c>
      <c r="K15" s="6">
        <f>I15/I19</f>
        <v>2.955268509920325E-5</v>
      </c>
    </row>
    <row r="16" spans="1:11" ht="21.75" customHeight="1" x14ac:dyDescent="0.4">
      <c r="A16" s="12" t="s">
        <v>260</v>
      </c>
      <c r="C16" s="5" t="s">
        <v>125</v>
      </c>
      <c r="E16" s="4">
        <v>680995</v>
      </c>
      <c r="G16" s="6">
        <f>E16/E19</f>
        <v>1.9282437661987382E-4</v>
      </c>
      <c r="I16" s="4">
        <v>308856433</v>
      </c>
      <c r="K16" s="6">
        <f>I16/I19</f>
        <v>1.7853547526747775E-2</v>
      </c>
    </row>
    <row r="17" spans="1:11" ht="21.75" customHeight="1" x14ac:dyDescent="0.4">
      <c r="A17" s="12" t="s">
        <v>261</v>
      </c>
      <c r="C17" s="5" t="s">
        <v>262</v>
      </c>
      <c r="E17" s="15">
        <v>0</v>
      </c>
      <c r="G17" s="15">
        <v>0</v>
      </c>
      <c r="H17" s="5"/>
      <c r="I17" s="4">
        <v>238931452</v>
      </c>
      <c r="K17" s="6">
        <f>I17/I19</f>
        <v>1.3811511039230499E-2</v>
      </c>
    </row>
    <row r="18" spans="1:11" ht="21.75" customHeight="1" x14ac:dyDescent="0.4">
      <c r="A18" s="12" t="s">
        <v>260</v>
      </c>
      <c r="C18" s="5" t="s">
        <v>263</v>
      </c>
      <c r="E18" s="15">
        <v>0</v>
      </c>
      <c r="G18" s="15">
        <v>0</v>
      </c>
      <c r="H18" s="5"/>
      <c r="I18" s="4">
        <v>10389</v>
      </c>
      <c r="K18" s="6">
        <f>I18/I19</f>
        <v>6.0053955636851718E-7</v>
      </c>
    </row>
    <row r="19" spans="1:11" ht="18" x14ac:dyDescent="0.4">
      <c r="A19" s="7" t="s">
        <v>48</v>
      </c>
      <c r="E19" s="7">
        <f>SUM(E9:$E$18)</f>
        <v>3531685215</v>
      </c>
      <c r="G19" s="8">
        <f>SUM(G9:$G$18)</f>
        <v>0.99999999999999989</v>
      </c>
      <c r="I19" s="7">
        <f>SUM(I9:$I$18)</f>
        <v>17299443292</v>
      </c>
      <c r="K19" s="8">
        <f>SUM(K9:$K$18)</f>
        <v>0.99999999999999989</v>
      </c>
    </row>
    <row r="20" spans="1:11" ht="18" x14ac:dyDescent="0.4">
      <c r="E20" s="9"/>
      <c r="G20" s="9"/>
      <c r="I20" s="9"/>
      <c r="K20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workbookViewId="0">
      <selection activeCell="E11" sqref="E11"/>
    </sheetView>
  </sheetViews>
  <sheetFormatPr defaultRowHeight="17.25" x14ac:dyDescent="0.4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">
      <c r="A1" s="34" t="s">
        <v>0</v>
      </c>
      <c r="B1" s="28"/>
      <c r="C1" s="28"/>
      <c r="D1" s="28"/>
      <c r="E1" s="28"/>
    </row>
    <row r="2" spans="1:5" ht="20.100000000000001" customHeight="1" x14ac:dyDescent="0.4">
      <c r="A2" s="34" t="s">
        <v>135</v>
      </c>
      <c r="B2" s="28"/>
      <c r="C2" s="28"/>
      <c r="D2" s="28"/>
      <c r="E2" s="28"/>
    </row>
    <row r="3" spans="1:5" ht="20.100000000000001" customHeight="1" x14ac:dyDescent="0.4">
      <c r="A3" s="34" t="s">
        <v>2</v>
      </c>
      <c r="B3" s="28"/>
      <c r="C3" s="28"/>
      <c r="D3" s="28"/>
      <c r="E3" s="28"/>
    </row>
    <row r="5" spans="1:5" ht="18.75" x14ac:dyDescent="0.4">
      <c r="A5" s="35" t="s">
        <v>264</v>
      </c>
      <c r="B5" s="28"/>
      <c r="C5" s="28"/>
      <c r="D5" s="28"/>
      <c r="E5" s="28"/>
    </row>
    <row r="7" spans="1:5" ht="18.75" x14ac:dyDescent="0.4">
      <c r="C7" s="10" t="s">
        <v>151</v>
      </c>
      <c r="E7" s="10" t="s">
        <v>7</v>
      </c>
    </row>
    <row r="8" spans="1:5" ht="18.75" x14ac:dyDescent="0.4">
      <c r="A8" s="11" t="s">
        <v>147</v>
      </c>
      <c r="C8" s="11" t="s">
        <v>99</v>
      </c>
      <c r="E8" s="11" t="s">
        <v>99</v>
      </c>
    </row>
    <row r="9" spans="1:5" ht="18" x14ac:dyDescent="0.4">
      <c r="A9" s="12" t="s">
        <v>265</v>
      </c>
      <c r="C9" s="4">
        <v>18235445</v>
      </c>
      <c r="E9" s="4">
        <v>86700948</v>
      </c>
    </row>
    <row r="10" spans="1:5" s="25" customFormat="1" ht="18" x14ac:dyDescent="0.4">
      <c r="A10" s="26" t="s">
        <v>267</v>
      </c>
      <c r="C10" s="4">
        <v>121453775</v>
      </c>
      <c r="E10" s="4">
        <v>169858172</v>
      </c>
    </row>
    <row r="11" spans="1:5" ht="18.75" thickBot="1" x14ac:dyDescent="0.45">
      <c r="A11" s="7" t="s">
        <v>48</v>
      </c>
      <c r="C11" s="7">
        <f>SUM(C9:C10)</f>
        <v>139689220</v>
      </c>
      <c r="E11" s="7">
        <f>SUM(E9:E10)</f>
        <v>256559120</v>
      </c>
    </row>
    <row r="12" spans="1:5" ht="18" x14ac:dyDescent="0.4">
      <c r="C12" s="9"/>
      <c r="E12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7"/>
  <sheetViews>
    <sheetView rightToLeft="1" tabSelected="1" topLeftCell="A28" workbookViewId="0">
      <selection activeCell="O36" sqref="O3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100000000000001" customHeight="1" x14ac:dyDescent="0.4">
      <c r="A2" s="34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3" ht="18.75" x14ac:dyDescent="0.4">
      <c r="A5" s="35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18.75" x14ac:dyDescent="0.4">
      <c r="A6" s="35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8" spans="1:23" ht="18.75" x14ac:dyDescent="0.4">
      <c r="C8" s="29" t="s">
        <v>5</v>
      </c>
      <c r="D8" s="30"/>
      <c r="E8" s="30"/>
      <c r="F8" s="30"/>
      <c r="G8" s="30"/>
      <c r="I8" s="29" t="s">
        <v>6</v>
      </c>
      <c r="J8" s="30"/>
      <c r="K8" s="30"/>
      <c r="L8" s="30"/>
      <c r="M8" s="30"/>
      <c r="O8" s="29" t="s">
        <v>7</v>
      </c>
      <c r="P8" s="30"/>
      <c r="Q8" s="30"/>
      <c r="R8" s="30"/>
      <c r="S8" s="30"/>
      <c r="T8" s="30"/>
      <c r="U8" s="30"/>
      <c r="V8" s="30"/>
      <c r="W8" s="30"/>
    </row>
    <row r="9" spans="1:23" ht="18" x14ac:dyDescent="0.4">
      <c r="A9" s="31" t="s">
        <v>8</v>
      </c>
      <c r="C9" s="31" t="s">
        <v>9</v>
      </c>
      <c r="E9" s="31" t="s">
        <v>10</v>
      </c>
      <c r="G9" s="31" t="s">
        <v>11</v>
      </c>
      <c r="I9" s="31" t="s">
        <v>12</v>
      </c>
      <c r="J9" s="28"/>
      <c r="L9" s="31" t="s">
        <v>13</v>
      </c>
      <c r="M9" s="28"/>
      <c r="O9" s="31" t="s">
        <v>9</v>
      </c>
      <c r="Q9" s="33" t="s">
        <v>14</v>
      </c>
      <c r="S9" s="31" t="s">
        <v>10</v>
      </c>
      <c r="U9" s="31" t="s">
        <v>11</v>
      </c>
      <c r="W9" s="33" t="s">
        <v>15</v>
      </c>
    </row>
    <row r="10" spans="1:23" ht="18" x14ac:dyDescent="0.4">
      <c r="A10" s="32"/>
      <c r="C10" s="32"/>
      <c r="E10" s="32"/>
      <c r="G10" s="32"/>
      <c r="I10" s="2" t="s">
        <v>9</v>
      </c>
      <c r="J10" s="2" t="s">
        <v>10</v>
      </c>
      <c r="L10" s="2" t="s">
        <v>9</v>
      </c>
      <c r="M10" s="2" t="s">
        <v>16</v>
      </c>
      <c r="O10" s="32"/>
      <c r="Q10" s="32"/>
      <c r="S10" s="32"/>
      <c r="U10" s="32"/>
      <c r="W10" s="32"/>
    </row>
    <row r="11" spans="1:23" ht="18" x14ac:dyDescent="0.4">
      <c r="A11" s="3" t="s">
        <v>17</v>
      </c>
      <c r="C11" s="15">
        <v>1249992</v>
      </c>
      <c r="D11" s="16"/>
      <c r="E11" s="15">
        <v>8540421329</v>
      </c>
      <c r="F11" s="16"/>
      <c r="G11" s="15">
        <v>22602067221</v>
      </c>
      <c r="H11" s="16"/>
      <c r="I11" s="15">
        <v>0</v>
      </c>
      <c r="J11" s="15">
        <v>0</v>
      </c>
      <c r="K11" s="16"/>
      <c r="L11" s="15">
        <v>0</v>
      </c>
      <c r="M11" s="15">
        <v>0</v>
      </c>
      <c r="N11" s="15"/>
      <c r="O11" s="15">
        <v>1249992</v>
      </c>
      <c r="P11" s="16"/>
      <c r="Q11" s="15">
        <v>20420</v>
      </c>
      <c r="R11" s="16"/>
      <c r="S11" s="15">
        <v>8540421329</v>
      </c>
      <c r="T11" s="16"/>
      <c r="U11" s="15">
        <v>25372963862</v>
      </c>
      <c r="W11" s="6">
        <v>2.9136647756158315E-2</v>
      </c>
    </row>
    <row r="12" spans="1:23" ht="18" x14ac:dyDescent="0.4">
      <c r="A12" s="3" t="s">
        <v>18</v>
      </c>
      <c r="C12" s="15">
        <v>5100000</v>
      </c>
      <c r="D12" s="16"/>
      <c r="E12" s="15">
        <v>20631061400</v>
      </c>
      <c r="F12" s="16"/>
      <c r="G12" s="15">
        <v>22052999250</v>
      </c>
      <c r="H12" s="16"/>
      <c r="I12" s="15">
        <v>0</v>
      </c>
      <c r="J12" s="15">
        <v>0</v>
      </c>
      <c r="K12" s="16"/>
      <c r="L12" s="15">
        <v>0</v>
      </c>
      <c r="M12" s="15">
        <v>0</v>
      </c>
      <c r="N12" s="15"/>
      <c r="O12" s="15">
        <v>5100000</v>
      </c>
      <c r="P12" s="16"/>
      <c r="Q12" s="15">
        <v>4042</v>
      </c>
      <c r="R12" s="16"/>
      <c r="S12" s="15">
        <v>20631061400</v>
      </c>
      <c r="T12" s="16"/>
      <c r="U12" s="15">
        <v>20491545510</v>
      </c>
      <c r="W12" s="6">
        <v>2.3531147041057396E-2</v>
      </c>
    </row>
    <row r="13" spans="1:23" ht="18" x14ac:dyDescent="0.4">
      <c r="A13" s="3" t="s">
        <v>19</v>
      </c>
      <c r="C13" s="15">
        <v>0</v>
      </c>
      <c r="D13" s="16"/>
      <c r="E13" s="15">
        <v>-3</v>
      </c>
      <c r="F13" s="16"/>
      <c r="G13" s="15">
        <v>-3</v>
      </c>
      <c r="H13" s="16"/>
      <c r="I13" s="15">
        <v>5000000</v>
      </c>
      <c r="J13" s="15">
        <v>19280780925</v>
      </c>
      <c r="K13" s="16"/>
      <c r="L13" s="15">
        <v>0</v>
      </c>
      <c r="M13" s="15">
        <v>0</v>
      </c>
      <c r="N13" s="16"/>
      <c r="O13" s="15">
        <v>5000000</v>
      </c>
      <c r="P13" s="16"/>
      <c r="Q13" s="15">
        <v>3945</v>
      </c>
      <c r="R13" s="16"/>
      <c r="S13" s="15">
        <v>19280780922</v>
      </c>
      <c r="T13" s="16"/>
      <c r="U13" s="15">
        <v>19607636250</v>
      </c>
      <c r="W13" s="6">
        <v>2.2516123613085016E-2</v>
      </c>
    </row>
    <row r="14" spans="1:23" ht="18" x14ac:dyDescent="0.4">
      <c r="A14" s="3" t="s">
        <v>20</v>
      </c>
      <c r="C14" s="15">
        <v>1036153</v>
      </c>
      <c r="D14" s="16"/>
      <c r="E14" s="15">
        <v>6824977909</v>
      </c>
      <c r="F14" s="16"/>
      <c r="G14" s="15">
        <v>6694921283</v>
      </c>
      <c r="H14" s="16"/>
      <c r="I14" s="15">
        <v>0</v>
      </c>
      <c r="J14" s="15">
        <v>0</v>
      </c>
      <c r="K14" s="16"/>
      <c r="L14" s="15">
        <v>1036153</v>
      </c>
      <c r="M14" s="15">
        <v>7731272435</v>
      </c>
      <c r="N14" s="16"/>
      <c r="O14" s="15">
        <v>0</v>
      </c>
      <c r="P14" s="16"/>
      <c r="Q14" s="15">
        <v>0</v>
      </c>
      <c r="R14" s="16"/>
      <c r="S14" s="15">
        <v>0</v>
      </c>
      <c r="T14" s="16"/>
      <c r="U14" s="15">
        <v>0</v>
      </c>
      <c r="W14" s="15">
        <v>0</v>
      </c>
    </row>
    <row r="15" spans="1:23" ht="36" x14ac:dyDescent="0.4">
      <c r="A15" s="3" t="s">
        <v>21</v>
      </c>
      <c r="C15" s="15">
        <v>38137</v>
      </c>
      <c r="D15" s="16"/>
      <c r="E15" s="15">
        <v>26720135</v>
      </c>
      <c r="F15" s="16"/>
      <c r="G15" s="15">
        <v>26537059</v>
      </c>
      <c r="H15" s="16"/>
      <c r="I15" s="15">
        <v>0</v>
      </c>
      <c r="J15" s="15">
        <v>0</v>
      </c>
      <c r="K15" s="16"/>
      <c r="L15" s="15">
        <v>0</v>
      </c>
      <c r="M15" s="15">
        <v>0</v>
      </c>
      <c r="N15" s="15"/>
      <c r="O15" s="15">
        <v>38137</v>
      </c>
      <c r="P15" s="16"/>
      <c r="Q15" s="15">
        <v>700</v>
      </c>
      <c r="R15" s="16"/>
      <c r="S15" s="15">
        <v>26720135</v>
      </c>
      <c r="T15" s="16"/>
      <c r="U15" s="15">
        <v>26537059</v>
      </c>
      <c r="W15" s="6">
        <v>3.0473418272012784E-5</v>
      </c>
    </row>
    <row r="16" spans="1:23" ht="36" x14ac:dyDescent="0.4">
      <c r="A16" s="3" t="s">
        <v>22</v>
      </c>
      <c r="C16" s="15">
        <v>108053</v>
      </c>
      <c r="D16" s="16"/>
      <c r="E16" s="15">
        <v>54075554</v>
      </c>
      <c r="F16" s="16"/>
      <c r="G16" s="15">
        <v>53705042</v>
      </c>
      <c r="H16" s="16"/>
      <c r="I16" s="15">
        <v>0</v>
      </c>
      <c r="J16" s="15">
        <v>0</v>
      </c>
      <c r="K16" s="16"/>
      <c r="L16" s="15">
        <v>0</v>
      </c>
      <c r="M16" s="15">
        <v>0</v>
      </c>
      <c r="N16" s="15"/>
      <c r="O16" s="15">
        <v>108053</v>
      </c>
      <c r="P16" s="16"/>
      <c r="Q16" s="15">
        <v>500</v>
      </c>
      <c r="R16" s="16"/>
      <c r="S16" s="15">
        <v>54075554</v>
      </c>
      <c r="T16" s="16"/>
      <c r="U16" s="15">
        <v>53705042</v>
      </c>
      <c r="W16" s="6">
        <v>6.1671348290027691E-5</v>
      </c>
    </row>
    <row r="17" spans="1:23" ht="18" x14ac:dyDescent="0.4">
      <c r="A17" s="3" t="s">
        <v>23</v>
      </c>
      <c r="C17" s="15">
        <v>1078621</v>
      </c>
      <c r="D17" s="16"/>
      <c r="E17" s="15">
        <v>5721996366</v>
      </c>
      <c r="F17" s="16"/>
      <c r="G17" s="15">
        <v>6154446397</v>
      </c>
      <c r="H17" s="16"/>
      <c r="I17" s="15">
        <v>0</v>
      </c>
      <c r="J17" s="15">
        <v>0</v>
      </c>
      <c r="K17" s="16"/>
      <c r="L17" s="15">
        <v>834730</v>
      </c>
      <c r="M17" s="15">
        <v>4547839522</v>
      </c>
      <c r="N17" s="16"/>
      <c r="O17" s="15">
        <v>243891</v>
      </c>
      <c r="P17" s="16"/>
      <c r="Q17" s="15">
        <v>5510</v>
      </c>
      <c r="R17" s="16"/>
      <c r="S17" s="15">
        <v>1293821848</v>
      </c>
      <c r="T17" s="16"/>
      <c r="U17" s="15">
        <v>1335843566</v>
      </c>
      <c r="W17" s="6">
        <v>1.5339951474161141E-3</v>
      </c>
    </row>
    <row r="18" spans="1:23" ht="36" x14ac:dyDescent="0.4">
      <c r="A18" s="3" t="s">
        <v>24</v>
      </c>
      <c r="C18" s="15">
        <v>25453</v>
      </c>
      <c r="D18" s="16"/>
      <c r="E18" s="15">
        <v>25476109</v>
      </c>
      <c r="F18" s="16"/>
      <c r="G18" s="15">
        <v>25301555</v>
      </c>
      <c r="H18" s="16"/>
      <c r="I18" s="15">
        <v>0</v>
      </c>
      <c r="J18" s="15">
        <v>0</v>
      </c>
      <c r="K18" s="16"/>
      <c r="L18" s="15">
        <v>0</v>
      </c>
      <c r="M18" s="15">
        <v>0</v>
      </c>
      <c r="N18" s="15"/>
      <c r="O18" s="15">
        <v>25453</v>
      </c>
      <c r="P18" s="16"/>
      <c r="Q18" s="15">
        <v>1000</v>
      </c>
      <c r="R18" s="16"/>
      <c r="S18" s="15">
        <v>25476109</v>
      </c>
      <c r="T18" s="16"/>
      <c r="U18" s="15">
        <v>25301555</v>
      </c>
      <c r="W18" s="6">
        <v>2.9054646501985633E-5</v>
      </c>
    </row>
    <row r="19" spans="1:23" ht="18" x14ac:dyDescent="0.4">
      <c r="A19" s="3" t="s">
        <v>25</v>
      </c>
      <c r="C19" s="15">
        <v>700000</v>
      </c>
      <c r="D19" s="16"/>
      <c r="E19" s="15">
        <v>3565947698</v>
      </c>
      <c r="F19" s="16"/>
      <c r="G19" s="15">
        <v>3523012605</v>
      </c>
      <c r="H19" s="16"/>
      <c r="I19" s="15">
        <v>0</v>
      </c>
      <c r="J19" s="15">
        <v>0</v>
      </c>
      <c r="K19" s="16"/>
      <c r="L19" s="15">
        <v>0</v>
      </c>
      <c r="M19" s="15">
        <v>0</v>
      </c>
      <c r="N19" s="15"/>
      <c r="O19" s="15">
        <v>700000</v>
      </c>
      <c r="P19" s="16"/>
      <c r="Q19" s="15">
        <v>4551</v>
      </c>
      <c r="R19" s="16"/>
      <c r="S19" s="15">
        <v>3565947698</v>
      </c>
      <c r="T19" s="16"/>
      <c r="U19" s="15">
        <v>3166745085</v>
      </c>
      <c r="W19" s="6">
        <v>3.6364823824691981E-3</v>
      </c>
    </row>
    <row r="20" spans="1:23" ht="36" x14ac:dyDescent="0.4">
      <c r="A20" s="3" t="s">
        <v>26</v>
      </c>
      <c r="C20" s="15">
        <v>325402</v>
      </c>
      <c r="D20" s="16"/>
      <c r="E20" s="15">
        <v>2485071656</v>
      </c>
      <c r="F20" s="16"/>
      <c r="G20" s="15">
        <v>8167512917</v>
      </c>
      <c r="H20" s="16"/>
      <c r="I20" s="15">
        <v>0</v>
      </c>
      <c r="J20" s="15">
        <v>0</v>
      </c>
      <c r="K20" s="16"/>
      <c r="L20" s="15">
        <v>325402</v>
      </c>
      <c r="M20" s="15">
        <v>6923363901</v>
      </c>
      <c r="N20" s="16"/>
      <c r="O20" s="15">
        <v>0</v>
      </c>
      <c r="P20" s="16"/>
      <c r="Q20" s="15">
        <v>0</v>
      </c>
      <c r="R20" s="16"/>
      <c r="S20" s="15">
        <v>0</v>
      </c>
      <c r="T20" s="16"/>
      <c r="U20" s="15">
        <v>0</v>
      </c>
      <c r="W20" s="15">
        <v>0</v>
      </c>
    </row>
    <row r="21" spans="1:23" ht="36" x14ac:dyDescent="0.4">
      <c r="A21" s="3" t="s">
        <v>27</v>
      </c>
      <c r="C21" s="15">
        <v>2850000</v>
      </c>
      <c r="D21" s="16"/>
      <c r="E21" s="15">
        <v>21471373376</v>
      </c>
      <c r="F21" s="16"/>
      <c r="G21" s="15">
        <v>16788609855</v>
      </c>
      <c r="H21" s="16"/>
      <c r="I21" s="15">
        <v>0</v>
      </c>
      <c r="J21" s="15">
        <v>0</v>
      </c>
      <c r="K21" s="16"/>
      <c r="L21" s="15">
        <v>0</v>
      </c>
      <c r="M21" s="15">
        <v>0</v>
      </c>
      <c r="N21" s="15"/>
      <c r="O21" s="15">
        <v>2850000</v>
      </c>
      <c r="P21" s="16"/>
      <c r="Q21" s="15">
        <v>7260</v>
      </c>
      <c r="R21" s="16"/>
      <c r="S21" s="15">
        <v>21471373376</v>
      </c>
      <c r="T21" s="16"/>
      <c r="U21" s="15">
        <v>20567888550</v>
      </c>
      <c r="W21" s="6">
        <v>2.3618814381664997E-2</v>
      </c>
    </row>
    <row r="22" spans="1:23" ht="18" x14ac:dyDescent="0.4">
      <c r="A22" s="3" t="s">
        <v>28</v>
      </c>
      <c r="C22" s="15">
        <v>100000</v>
      </c>
      <c r="D22" s="16"/>
      <c r="E22" s="15">
        <v>3401192061</v>
      </c>
      <c r="F22" s="16"/>
      <c r="G22" s="15">
        <v>3722717250</v>
      </c>
      <c r="H22" s="16"/>
      <c r="I22" s="15">
        <v>0</v>
      </c>
      <c r="J22" s="15">
        <v>0</v>
      </c>
      <c r="K22" s="16"/>
      <c r="L22" s="15">
        <v>100000</v>
      </c>
      <c r="M22" s="15">
        <v>4069843908</v>
      </c>
      <c r="N22" s="16"/>
      <c r="O22" s="15">
        <v>0</v>
      </c>
      <c r="P22" s="16"/>
      <c r="Q22" s="15">
        <v>0</v>
      </c>
      <c r="R22" s="16"/>
      <c r="S22" s="15">
        <v>0</v>
      </c>
      <c r="T22" s="16"/>
      <c r="U22" s="15">
        <v>0</v>
      </c>
    </row>
    <row r="23" spans="1:23" ht="36" x14ac:dyDescent="0.4">
      <c r="A23" s="3" t="s">
        <v>29</v>
      </c>
      <c r="C23" s="15">
        <v>0</v>
      </c>
      <c r="D23" s="16"/>
      <c r="E23" s="15">
        <v>0</v>
      </c>
      <c r="F23" s="16"/>
      <c r="G23" s="15">
        <v>0</v>
      </c>
      <c r="H23" s="15"/>
      <c r="I23" s="15">
        <v>1500000</v>
      </c>
      <c r="J23" s="15">
        <v>15239128617</v>
      </c>
      <c r="K23" s="16"/>
      <c r="L23" s="15">
        <v>0</v>
      </c>
      <c r="M23" s="15">
        <v>0</v>
      </c>
      <c r="N23" s="16"/>
      <c r="O23" s="15">
        <v>1500000</v>
      </c>
      <c r="P23" s="16"/>
      <c r="Q23" s="15">
        <v>9810</v>
      </c>
      <c r="R23" s="16"/>
      <c r="S23" s="15">
        <v>15239128617</v>
      </c>
      <c r="T23" s="16"/>
      <c r="U23" s="15">
        <v>14627445750</v>
      </c>
      <c r="W23" s="6">
        <v>1.6797199440636044E-2</v>
      </c>
    </row>
    <row r="24" spans="1:23" ht="18" x14ac:dyDescent="0.4">
      <c r="A24" s="3" t="s">
        <v>30</v>
      </c>
      <c r="C24" s="15">
        <v>1900000</v>
      </c>
      <c r="D24" s="16"/>
      <c r="E24" s="15">
        <v>13788915422</v>
      </c>
      <c r="F24" s="16"/>
      <c r="G24" s="15">
        <v>16186116150</v>
      </c>
      <c r="H24" s="16"/>
      <c r="I24" s="15">
        <v>0</v>
      </c>
      <c r="J24" s="15">
        <v>0</v>
      </c>
      <c r="K24" s="16"/>
      <c r="L24" s="15">
        <v>500000</v>
      </c>
      <c r="M24" s="15">
        <v>4968411033</v>
      </c>
      <c r="N24" s="16"/>
      <c r="O24" s="15">
        <v>1400000</v>
      </c>
      <c r="P24" s="16"/>
      <c r="Q24" s="15">
        <v>9570</v>
      </c>
      <c r="R24" s="16"/>
      <c r="S24" s="15">
        <v>10160253469</v>
      </c>
      <c r="T24" s="16"/>
      <c r="U24" s="15">
        <v>13318281900</v>
      </c>
      <c r="W24" s="6">
        <v>1.5293841529435389E-2</v>
      </c>
    </row>
    <row r="25" spans="1:23" ht="18" x14ac:dyDescent="0.4">
      <c r="A25" s="3" t="s">
        <v>31</v>
      </c>
      <c r="C25" s="15">
        <v>2125000</v>
      </c>
      <c r="D25" s="16"/>
      <c r="E25" s="15">
        <v>27233273239</v>
      </c>
      <c r="F25" s="16"/>
      <c r="G25" s="15">
        <v>30079953000</v>
      </c>
      <c r="H25" s="16"/>
      <c r="I25" s="15">
        <v>0</v>
      </c>
      <c r="J25" s="15">
        <v>0</v>
      </c>
      <c r="K25" s="16"/>
      <c r="L25" s="15">
        <v>0</v>
      </c>
      <c r="M25" s="15">
        <v>0</v>
      </c>
      <c r="N25" s="15"/>
      <c r="O25" s="15">
        <v>2125000</v>
      </c>
      <c r="P25" s="16"/>
      <c r="Q25" s="15">
        <v>14770</v>
      </c>
      <c r="R25" s="16"/>
      <c r="S25" s="15">
        <v>27233273239</v>
      </c>
      <c r="T25" s="16"/>
      <c r="U25" s="15">
        <v>31199501812</v>
      </c>
      <c r="W25" s="6">
        <v>3.5827461837255471E-2</v>
      </c>
    </row>
    <row r="26" spans="1:23" ht="36" x14ac:dyDescent="0.4">
      <c r="A26" s="3" t="s">
        <v>32</v>
      </c>
      <c r="C26" s="15">
        <v>508436</v>
      </c>
      <c r="D26" s="16"/>
      <c r="E26" s="15">
        <v>4495346998</v>
      </c>
      <c r="F26" s="16"/>
      <c r="G26" s="15">
        <v>4063502879</v>
      </c>
      <c r="H26" s="16"/>
      <c r="I26" s="15">
        <v>0</v>
      </c>
      <c r="J26" s="15">
        <v>0</v>
      </c>
      <c r="K26" s="16"/>
      <c r="L26" s="15">
        <v>0</v>
      </c>
      <c r="M26" s="15">
        <v>0</v>
      </c>
      <c r="N26" s="15"/>
      <c r="O26" s="15">
        <v>508436</v>
      </c>
      <c r="P26" s="16"/>
      <c r="Q26" s="15">
        <v>7200</v>
      </c>
      <c r="R26" s="16"/>
      <c r="S26" s="15">
        <v>4495346998</v>
      </c>
      <c r="T26" s="16"/>
      <c r="U26" s="15">
        <v>3638957802</v>
      </c>
      <c r="W26" s="6">
        <v>4.1787404992599322E-3</v>
      </c>
    </row>
    <row r="27" spans="1:23" ht="18" x14ac:dyDescent="0.4">
      <c r="A27" s="3" t="s">
        <v>33</v>
      </c>
      <c r="C27" s="15">
        <v>420000</v>
      </c>
      <c r="D27" s="16"/>
      <c r="E27" s="15">
        <v>9197527355</v>
      </c>
      <c r="F27" s="16"/>
      <c r="G27" s="15">
        <v>9815448510</v>
      </c>
      <c r="H27" s="16"/>
      <c r="I27" s="15">
        <v>304307</v>
      </c>
      <c r="J27" s="15">
        <v>7399945445</v>
      </c>
      <c r="K27" s="16"/>
      <c r="L27" s="15">
        <v>0</v>
      </c>
      <c r="M27" s="15">
        <v>0</v>
      </c>
      <c r="N27" s="16"/>
      <c r="O27" s="15">
        <v>724307</v>
      </c>
      <c r="P27" s="16"/>
      <c r="Q27" s="15">
        <v>24570</v>
      </c>
      <c r="R27" s="16"/>
      <c r="S27" s="15">
        <v>16597472800</v>
      </c>
      <c r="T27" s="16"/>
      <c r="U27" s="15">
        <v>17690335463</v>
      </c>
      <c r="W27" s="6">
        <v>2.0314421124670218E-2</v>
      </c>
    </row>
    <row r="28" spans="1:23" ht="18" x14ac:dyDescent="0.4">
      <c r="A28" s="3" t="s">
        <v>34</v>
      </c>
      <c r="C28" s="15">
        <v>0</v>
      </c>
      <c r="D28" s="16"/>
      <c r="E28" s="15">
        <v>0</v>
      </c>
      <c r="F28" s="16"/>
      <c r="G28" s="15">
        <v>0</v>
      </c>
      <c r="H28" s="15"/>
      <c r="I28" s="15">
        <v>300000</v>
      </c>
      <c r="J28" s="15">
        <v>8238628074</v>
      </c>
      <c r="K28" s="16"/>
      <c r="L28" s="15">
        <v>0</v>
      </c>
      <c r="M28" s="15">
        <v>0</v>
      </c>
      <c r="N28" s="16"/>
      <c r="O28" s="15">
        <v>300000</v>
      </c>
      <c r="P28" s="16"/>
      <c r="Q28" s="15">
        <v>29010</v>
      </c>
      <c r="R28" s="16"/>
      <c r="S28" s="15">
        <v>8238628074</v>
      </c>
      <c r="T28" s="16"/>
      <c r="U28" s="15">
        <v>8651217150</v>
      </c>
      <c r="W28" s="6">
        <v>9.9344904336972819E-3</v>
      </c>
    </row>
    <row r="29" spans="1:23" ht="36" x14ac:dyDescent="0.4">
      <c r="A29" s="3" t="s">
        <v>35</v>
      </c>
      <c r="C29" s="15">
        <v>0</v>
      </c>
      <c r="D29" s="16"/>
      <c r="E29" s="15">
        <v>0</v>
      </c>
      <c r="F29" s="16"/>
      <c r="G29" s="15">
        <v>0</v>
      </c>
      <c r="H29" s="15"/>
      <c r="I29" s="15">
        <v>750000</v>
      </c>
      <c r="J29" s="15">
        <v>25852984517</v>
      </c>
      <c r="K29" s="16"/>
      <c r="L29" s="15">
        <v>0</v>
      </c>
      <c r="M29" s="15">
        <v>0</v>
      </c>
      <c r="N29" s="16"/>
      <c r="O29" s="15">
        <v>750000</v>
      </c>
      <c r="P29" s="16"/>
      <c r="Q29" s="15">
        <v>35150</v>
      </c>
      <c r="R29" s="16"/>
      <c r="S29" s="15">
        <v>25852984517</v>
      </c>
      <c r="T29" s="16"/>
      <c r="U29" s="15">
        <v>26205643125</v>
      </c>
      <c r="W29" s="6">
        <v>3.0092842015206778E-2</v>
      </c>
    </row>
    <row r="30" spans="1:23" ht="18" x14ac:dyDescent="0.4">
      <c r="A30" s="3" t="s">
        <v>36</v>
      </c>
      <c r="C30" s="15">
        <v>1510000</v>
      </c>
      <c r="D30" s="16"/>
      <c r="E30" s="15">
        <v>15766339296</v>
      </c>
      <c r="F30" s="16"/>
      <c r="G30" s="15">
        <v>21569592735</v>
      </c>
      <c r="H30" s="16"/>
      <c r="I30" s="15">
        <v>0</v>
      </c>
      <c r="J30" s="15">
        <v>0</v>
      </c>
      <c r="K30" s="16"/>
      <c r="L30" s="15">
        <v>0</v>
      </c>
      <c r="M30" s="15">
        <v>0</v>
      </c>
      <c r="N30" s="15"/>
      <c r="O30" s="15">
        <v>1510000</v>
      </c>
      <c r="P30" s="16"/>
      <c r="Q30" s="15">
        <v>14960</v>
      </c>
      <c r="R30" s="16"/>
      <c r="S30" s="15">
        <v>15766339296</v>
      </c>
      <c r="T30" s="16"/>
      <c r="U30" s="15">
        <v>22455191880</v>
      </c>
      <c r="W30" s="6">
        <v>2.5786069757675299E-2</v>
      </c>
    </row>
    <row r="31" spans="1:23" ht="18" x14ac:dyDescent="0.4">
      <c r="A31" s="3" t="s">
        <v>37</v>
      </c>
      <c r="C31" s="15">
        <v>4000000</v>
      </c>
      <c r="D31" s="16"/>
      <c r="E31" s="15">
        <v>49346719461</v>
      </c>
      <c r="F31" s="16"/>
      <c r="G31" s="15">
        <v>48032496000</v>
      </c>
      <c r="H31" s="16"/>
      <c r="I31" s="15">
        <v>1000000</v>
      </c>
      <c r="J31" s="15">
        <v>12831896830</v>
      </c>
      <c r="K31" s="16"/>
      <c r="L31" s="15">
        <v>0</v>
      </c>
      <c r="M31" s="15">
        <v>0</v>
      </c>
      <c r="N31" s="16"/>
      <c r="O31" s="15">
        <v>5000000</v>
      </c>
      <c r="P31" s="16"/>
      <c r="Q31" s="15">
        <v>12550</v>
      </c>
      <c r="R31" s="16"/>
      <c r="S31" s="15">
        <v>62178616291</v>
      </c>
      <c r="T31" s="16"/>
      <c r="U31" s="15">
        <v>62376637500</v>
      </c>
      <c r="W31" s="6">
        <v>7.1629239884465637E-2</v>
      </c>
    </row>
    <row r="32" spans="1:23" ht="18" x14ac:dyDescent="0.4">
      <c r="A32" s="3" t="s">
        <v>38</v>
      </c>
      <c r="C32" s="15">
        <v>2860000</v>
      </c>
      <c r="D32" s="16"/>
      <c r="E32" s="15">
        <v>21942213740</v>
      </c>
      <c r="F32" s="16"/>
      <c r="G32" s="15">
        <v>15266818710</v>
      </c>
      <c r="H32" s="16"/>
      <c r="I32" s="15">
        <v>0</v>
      </c>
      <c r="J32" s="15">
        <v>0</v>
      </c>
      <c r="K32" s="16"/>
      <c r="L32" s="15">
        <v>0</v>
      </c>
      <c r="M32" s="15">
        <v>0</v>
      </c>
      <c r="N32" s="15"/>
      <c r="O32" s="15">
        <v>2860000</v>
      </c>
      <c r="P32" s="16"/>
      <c r="Q32" s="15">
        <v>5710</v>
      </c>
      <c r="R32" s="16"/>
      <c r="S32" s="15">
        <v>21942213740</v>
      </c>
      <c r="T32" s="16"/>
      <c r="U32" s="15">
        <v>16233432930</v>
      </c>
      <c r="W32" s="6">
        <v>1.8641409798521986E-2</v>
      </c>
    </row>
    <row r="33" spans="1:23" ht="36" x14ac:dyDescent="0.4">
      <c r="A33" s="3" t="s">
        <v>39</v>
      </c>
      <c r="C33" s="15">
        <v>497171</v>
      </c>
      <c r="D33" s="16"/>
      <c r="E33" s="15">
        <v>15648942680</v>
      </c>
      <c r="F33" s="16"/>
      <c r="G33" s="15">
        <v>7991421502</v>
      </c>
      <c r="H33" s="16"/>
      <c r="I33" s="15">
        <v>0</v>
      </c>
      <c r="J33" s="15">
        <v>0</v>
      </c>
      <c r="K33" s="16"/>
      <c r="L33" s="15">
        <v>497171</v>
      </c>
      <c r="M33" s="15">
        <v>10851825646</v>
      </c>
      <c r="N33" s="16"/>
      <c r="O33" s="15">
        <v>0</v>
      </c>
      <c r="P33" s="16"/>
      <c r="Q33" s="15">
        <v>0</v>
      </c>
      <c r="R33" s="16"/>
      <c r="S33" s="15">
        <v>0</v>
      </c>
      <c r="T33" s="16"/>
      <c r="U33" s="15">
        <v>0</v>
      </c>
      <c r="W33" s="15">
        <v>0</v>
      </c>
    </row>
    <row r="34" spans="1:23" ht="18" x14ac:dyDescent="0.4">
      <c r="A34" s="3" t="s">
        <v>40</v>
      </c>
      <c r="C34" s="15">
        <v>2000000</v>
      </c>
      <c r="D34" s="16"/>
      <c r="E34" s="15">
        <v>15042418425</v>
      </c>
      <c r="F34" s="16"/>
      <c r="G34" s="15">
        <v>15049917000</v>
      </c>
      <c r="H34" s="16"/>
      <c r="I34" s="15">
        <v>0</v>
      </c>
      <c r="J34" s="15">
        <v>0</v>
      </c>
      <c r="K34" s="16"/>
      <c r="L34" s="15">
        <v>0</v>
      </c>
      <c r="M34" s="15">
        <v>0</v>
      </c>
      <c r="N34" s="15"/>
      <c r="O34" s="15">
        <v>2000000</v>
      </c>
      <c r="P34" s="16"/>
      <c r="Q34" s="15">
        <v>7540</v>
      </c>
      <c r="R34" s="16"/>
      <c r="S34" s="15">
        <v>15042418425</v>
      </c>
      <c r="T34" s="16"/>
      <c r="U34" s="15">
        <v>14990274000</v>
      </c>
      <c r="W34" s="6">
        <v>1.7213847608888316E-2</v>
      </c>
    </row>
    <row r="35" spans="1:23" ht="18" x14ac:dyDescent="0.4">
      <c r="A35" s="3" t="s">
        <v>41</v>
      </c>
      <c r="C35" s="15">
        <v>522222</v>
      </c>
      <c r="D35" s="16"/>
      <c r="E35" s="15">
        <v>3835336914</v>
      </c>
      <c r="F35" s="16"/>
      <c r="G35" s="15">
        <v>8643261072</v>
      </c>
      <c r="H35" s="16"/>
      <c r="I35" s="15">
        <v>0</v>
      </c>
      <c r="J35" s="15">
        <v>0</v>
      </c>
      <c r="K35" s="16"/>
      <c r="L35" s="15">
        <v>522222</v>
      </c>
      <c r="M35" s="15">
        <v>9111721910</v>
      </c>
      <c r="N35" s="16"/>
      <c r="O35" s="15">
        <v>0</v>
      </c>
      <c r="P35" s="16"/>
      <c r="Q35" s="15">
        <v>0</v>
      </c>
      <c r="R35" s="16"/>
      <c r="S35" s="15">
        <v>0</v>
      </c>
      <c r="T35" s="16"/>
      <c r="U35" s="15">
        <v>0</v>
      </c>
    </row>
    <row r="36" spans="1:23" ht="18" x14ac:dyDescent="0.4">
      <c r="A36" s="3" t="s">
        <v>42</v>
      </c>
      <c r="C36" s="15">
        <v>2996964</v>
      </c>
      <c r="D36" s="16"/>
      <c r="E36" s="15">
        <v>14467413136</v>
      </c>
      <c r="F36" s="16"/>
      <c r="G36" s="15">
        <v>17934375026</v>
      </c>
      <c r="H36" s="16"/>
      <c r="I36" s="15">
        <v>800000</v>
      </c>
      <c r="J36" s="15">
        <v>5664686006</v>
      </c>
      <c r="K36" s="16"/>
      <c r="L36" s="15">
        <v>0</v>
      </c>
      <c r="M36" s="15">
        <v>0</v>
      </c>
      <c r="N36" s="16"/>
      <c r="O36" s="15">
        <v>3796964</v>
      </c>
      <c r="P36" s="16"/>
      <c r="Q36" s="15">
        <v>6520</v>
      </c>
      <c r="R36" s="16"/>
      <c r="S36" s="15">
        <v>20132099142</v>
      </c>
      <c r="T36" s="16"/>
      <c r="U36" s="15">
        <v>24608905859</v>
      </c>
      <c r="W36" s="6">
        <v>2.8259253651954915E-2</v>
      </c>
    </row>
    <row r="37" spans="1:23" ht="18" x14ac:dyDescent="0.4">
      <c r="A37" s="3" t="s">
        <v>43</v>
      </c>
      <c r="C37" s="15">
        <v>200000</v>
      </c>
      <c r="D37" s="16"/>
      <c r="E37" s="15">
        <v>8280818651</v>
      </c>
      <c r="F37" s="16"/>
      <c r="G37" s="15">
        <v>9385820100</v>
      </c>
      <c r="H37" s="16"/>
      <c r="I37" s="15">
        <v>0</v>
      </c>
      <c r="J37" s="15">
        <v>0</v>
      </c>
      <c r="K37" s="16"/>
      <c r="L37" s="15">
        <v>200000</v>
      </c>
      <c r="M37" s="15">
        <v>4378058683</v>
      </c>
      <c r="N37" s="16"/>
      <c r="O37" s="15">
        <v>300000</v>
      </c>
      <c r="P37" s="16"/>
      <c r="Q37" s="15">
        <v>22620</v>
      </c>
      <c r="R37" s="16"/>
      <c r="S37" s="15">
        <v>4190409325</v>
      </c>
      <c r="T37" s="16"/>
      <c r="U37" s="15">
        <v>6745623300</v>
      </c>
      <c r="W37" s="6">
        <v>7.7462314239997417E-3</v>
      </c>
    </row>
    <row r="38" spans="1:23" ht="18" x14ac:dyDescent="0.4">
      <c r="A38" s="3" t="s">
        <v>44</v>
      </c>
      <c r="C38" s="15">
        <v>0</v>
      </c>
      <c r="D38" s="16"/>
      <c r="E38" s="15">
        <v>0</v>
      </c>
      <c r="F38" s="16"/>
      <c r="G38" s="15">
        <v>0</v>
      </c>
      <c r="H38" s="15"/>
      <c r="I38" s="15">
        <v>0</v>
      </c>
      <c r="J38" s="15">
        <v>0</v>
      </c>
      <c r="K38" s="16"/>
      <c r="L38" s="15">
        <v>100000</v>
      </c>
      <c r="M38" s="15">
        <v>1590480000</v>
      </c>
      <c r="N38" s="16"/>
      <c r="O38" s="15">
        <v>0</v>
      </c>
      <c r="P38" s="16"/>
      <c r="Q38" s="15">
        <v>0</v>
      </c>
      <c r="R38" s="16"/>
      <c r="S38" s="15">
        <v>0</v>
      </c>
      <c r="T38" s="16"/>
      <c r="U38" s="15">
        <v>0</v>
      </c>
      <c r="W38" s="15">
        <v>0</v>
      </c>
    </row>
    <row r="39" spans="1:23" ht="18" x14ac:dyDescent="0.4">
      <c r="A39" s="3" t="s">
        <v>45</v>
      </c>
      <c r="C39" s="15">
        <v>350000</v>
      </c>
      <c r="D39" s="16"/>
      <c r="E39" s="15">
        <v>33148158197</v>
      </c>
      <c r="F39" s="16"/>
      <c r="G39" s="15">
        <v>33768872550</v>
      </c>
      <c r="H39" s="16"/>
      <c r="I39" s="15">
        <v>0</v>
      </c>
      <c r="J39" s="15">
        <v>0</v>
      </c>
      <c r="K39" s="16"/>
      <c r="L39" s="15">
        <v>350000</v>
      </c>
      <c r="M39" s="15">
        <v>32929589191</v>
      </c>
      <c r="N39" s="16"/>
      <c r="O39" s="15">
        <v>0</v>
      </c>
      <c r="P39" s="16"/>
      <c r="Q39" s="15">
        <v>0</v>
      </c>
      <c r="R39" s="16"/>
      <c r="S39" s="15">
        <v>0</v>
      </c>
      <c r="T39" s="16"/>
      <c r="U39" s="15">
        <v>0</v>
      </c>
      <c r="W39" s="15">
        <v>0</v>
      </c>
    </row>
    <row r="40" spans="1:23" ht="18" x14ac:dyDescent="0.4">
      <c r="A40" s="3" t="s">
        <v>46</v>
      </c>
      <c r="C40" s="15">
        <v>1119227</v>
      </c>
      <c r="D40" s="16"/>
      <c r="E40" s="15">
        <v>28908125542</v>
      </c>
      <c r="F40" s="16"/>
      <c r="G40" s="15">
        <v>27513796732</v>
      </c>
      <c r="H40" s="16"/>
      <c r="I40" s="15">
        <v>0</v>
      </c>
      <c r="J40" s="15">
        <v>0</v>
      </c>
      <c r="K40" s="16"/>
      <c r="L40" s="15">
        <v>1119227</v>
      </c>
      <c r="M40" s="15">
        <v>30365747711</v>
      </c>
      <c r="N40" s="16"/>
      <c r="O40" s="15">
        <v>0</v>
      </c>
      <c r="P40" s="16"/>
      <c r="Q40" s="15">
        <v>0</v>
      </c>
      <c r="R40" s="16"/>
      <c r="S40" s="15">
        <v>0</v>
      </c>
      <c r="T40" s="16"/>
      <c r="U40" s="15">
        <v>0</v>
      </c>
      <c r="W40" s="15">
        <v>0</v>
      </c>
    </row>
    <row r="41" spans="1:23" ht="18" x14ac:dyDescent="0.4">
      <c r="A41" s="3" t="s">
        <v>47</v>
      </c>
      <c r="C41" s="15">
        <v>325000</v>
      </c>
      <c r="D41" s="16"/>
      <c r="E41" s="15">
        <f>20285574279-26</f>
        <v>20285574253</v>
      </c>
      <c r="F41" s="16"/>
      <c r="G41" s="15">
        <f>29011349250-26</f>
        <v>29011349224</v>
      </c>
      <c r="H41" s="16"/>
      <c r="I41" s="15">
        <v>0</v>
      </c>
      <c r="J41" s="15">
        <v>0</v>
      </c>
      <c r="K41" s="16"/>
      <c r="L41" s="15">
        <v>0</v>
      </c>
      <c r="M41" s="15">
        <v>0</v>
      </c>
      <c r="N41" s="15"/>
      <c r="O41" s="15">
        <v>325000</v>
      </c>
      <c r="P41" s="16"/>
      <c r="Q41" s="15">
        <v>79800</v>
      </c>
      <c r="R41" s="16"/>
      <c r="S41" s="15">
        <f>20285574279-26</f>
        <v>20285574253</v>
      </c>
      <c r="T41" s="16"/>
      <c r="U41" s="15">
        <f>25780686750-26</f>
        <v>25780686724</v>
      </c>
      <c r="W41" s="6">
        <v>2.9604849982527749E-2</v>
      </c>
    </row>
    <row r="42" spans="1:23" ht="18.75" thickBot="1" x14ac:dyDescent="0.45">
      <c r="A42" s="7" t="s">
        <v>48</v>
      </c>
      <c r="C42" s="17">
        <f>SUM(C11:$C$41)</f>
        <v>33945831</v>
      </c>
      <c r="D42" s="16"/>
      <c r="E42" s="17">
        <f>SUM(E11:$E$41)</f>
        <v>354135436899</v>
      </c>
      <c r="F42" s="16"/>
      <c r="G42" s="17">
        <f>SUM(G11:$G$41)</f>
        <v>384124571621</v>
      </c>
      <c r="H42" s="16"/>
      <c r="I42" s="17">
        <f>SUM(I11:$I$41)</f>
        <v>9654307</v>
      </c>
      <c r="J42" s="17">
        <f>SUM(J11:$J$41)</f>
        <v>94508050414</v>
      </c>
      <c r="K42" s="16"/>
      <c r="L42" s="17">
        <f>SUM(L11:$L$41)</f>
        <v>5584905</v>
      </c>
      <c r="M42" s="17">
        <f>SUM(M11:$M$41)</f>
        <v>117468153940</v>
      </c>
      <c r="N42" s="16"/>
      <c r="O42" s="17">
        <f>SUM(O11:O41)</f>
        <v>38415233</v>
      </c>
      <c r="P42" s="16"/>
      <c r="Q42" s="17">
        <f>SUM(Q11:$Q$41)</f>
        <v>327708</v>
      </c>
      <c r="R42" s="16"/>
      <c r="S42" s="17">
        <f>SUM(S11:$S$41)</f>
        <v>342244436557</v>
      </c>
      <c r="T42" s="16"/>
      <c r="U42" s="17">
        <f>SUM(U11:$U$41)</f>
        <v>379170301674</v>
      </c>
      <c r="W42" s="8">
        <f>SUM(W11:$W$41)</f>
        <v>0.43541430872310982</v>
      </c>
    </row>
    <row r="43" spans="1:23" ht="18" x14ac:dyDescent="0.4">
      <c r="C43" s="18"/>
      <c r="D43" s="16"/>
      <c r="E43" s="18"/>
      <c r="F43" s="16"/>
      <c r="G43" s="18"/>
      <c r="H43" s="16"/>
      <c r="I43" s="18"/>
      <c r="J43" s="18"/>
      <c r="K43" s="16"/>
      <c r="L43" s="18"/>
      <c r="M43" s="18"/>
      <c r="N43" s="16"/>
      <c r="O43" s="18"/>
      <c r="P43" s="16"/>
      <c r="Q43" s="18"/>
      <c r="R43" s="16"/>
      <c r="S43" s="18"/>
      <c r="T43" s="16"/>
      <c r="U43" s="18"/>
      <c r="W43" s="9"/>
    </row>
    <row r="44" spans="1:23" s="19" customFormat="1" ht="18" x14ac:dyDescent="0.4">
      <c r="C44" s="20"/>
      <c r="D44" s="21"/>
      <c r="E44" s="20"/>
      <c r="F44" s="21"/>
      <c r="G44" s="20"/>
      <c r="H44" s="21"/>
      <c r="I44" s="20"/>
      <c r="J44" s="20"/>
      <c r="K44" s="21"/>
      <c r="L44" s="20"/>
      <c r="M44" s="20"/>
      <c r="N44" s="21"/>
      <c r="O44" s="20"/>
      <c r="P44" s="21"/>
      <c r="Q44" s="20"/>
      <c r="R44" s="21"/>
      <c r="S44" s="20"/>
      <c r="T44" s="21"/>
      <c r="U44" s="20"/>
      <c r="W44" s="22"/>
    </row>
    <row r="47" spans="1:23" x14ac:dyDescent="0.4">
      <c r="S47" s="16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0.100000000000001" customHeight="1" x14ac:dyDescent="0.4">
      <c r="A2" s="34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5" spans="1:17" ht="18.75" x14ac:dyDescent="0.4">
      <c r="A5" s="35" t="s">
        <v>49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.75" x14ac:dyDescent="0.4">
      <c r="C7" s="29" t="s">
        <v>5</v>
      </c>
      <c r="D7" s="30"/>
      <c r="E7" s="30"/>
      <c r="F7" s="30"/>
      <c r="G7" s="30"/>
      <c r="H7" s="30"/>
      <c r="I7" s="30"/>
      <c r="K7" s="29" t="s">
        <v>7</v>
      </c>
      <c r="L7" s="30"/>
      <c r="M7" s="30"/>
      <c r="N7" s="30"/>
      <c r="O7" s="30"/>
      <c r="P7" s="30"/>
      <c r="Q7" s="30"/>
    </row>
    <row r="8" spans="1:17" ht="18.75" x14ac:dyDescent="0.4">
      <c r="A8" s="10" t="s">
        <v>50</v>
      </c>
      <c r="C8" s="10" t="s">
        <v>51</v>
      </c>
      <c r="E8" s="10" t="s">
        <v>52</v>
      </c>
      <c r="G8" s="10" t="s">
        <v>53</v>
      </c>
      <c r="I8" s="10" t="s">
        <v>54</v>
      </c>
      <c r="K8" s="10" t="s">
        <v>51</v>
      </c>
      <c r="M8" s="10" t="s">
        <v>52</v>
      </c>
      <c r="O8" s="10" t="s">
        <v>53</v>
      </c>
      <c r="Q8" s="10" t="s">
        <v>54</v>
      </c>
    </row>
    <row r="9" spans="1:17" ht="18" x14ac:dyDescent="0.4">
      <c r="A9" s="7" t="s">
        <v>48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9"/>
  <sheetViews>
    <sheetView rightToLeft="1" topLeftCell="L4" workbookViewId="0">
      <selection activeCell="X19" sqref="X19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20.100000000000001" customHeight="1" x14ac:dyDescent="0.4">
      <c r="A2" s="34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5" spans="1:35" ht="18.75" x14ac:dyDescent="0.4">
      <c r="A5" s="35" t="s">
        <v>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</row>
    <row r="7" spans="1:35" ht="18.75" x14ac:dyDescent="0.4">
      <c r="C7" s="29" t="s">
        <v>56</v>
      </c>
      <c r="D7" s="30"/>
      <c r="E7" s="30"/>
      <c r="F7" s="30"/>
      <c r="G7" s="30"/>
      <c r="H7" s="30"/>
      <c r="I7" s="30"/>
      <c r="J7" s="30"/>
      <c r="K7" s="30"/>
      <c r="L7" s="30"/>
      <c r="M7" s="30"/>
      <c r="O7" s="29" t="s">
        <v>5</v>
      </c>
      <c r="P7" s="30"/>
      <c r="Q7" s="30"/>
      <c r="R7" s="30"/>
      <c r="S7" s="30"/>
      <c r="U7" s="29" t="s">
        <v>6</v>
      </c>
      <c r="V7" s="30"/>
      <c r="W7" s="30"/>
      <c r="X7" s="30"/>
      <c r="Y7" s="30"/>
      <c r="AA7" s="29" t="s">
        <v>7</v>
      </c>
      <c r="AB7" s="30"/>
      <c r="AC7" s="30"/>
      <c r="AD7" s="30"/>
      <c r="AE7" s="30"/>
      <c r="AF7" s="30"/>
      <c r="AG7" s="30"/>
      <c r="AH7" s="30"/>
      <c r="AI7" s="30"/>
    </row>
    <row r="8" spans="1:35" ht="18" x14ac:dyDescent="0.4">
      <c r="A8" s="31" t="s">
        <v>57</v>
      </c>
      <c r="C8" s="33" t="s">
        <v>58</v>
      </c>
      <c r="E8" s="33" t="s">
        <v>59</v>
      </c>
      <c r="G8" s="33" t="s">
        <v>60</v>
      </c>
      <c r="I8" s="33" t="s">
        <v>61</v>
      </c>
      <c r="K8" s="33" t="s">
        <v>62</v>
      </c>
      <c r="M8" s="33" t="s">
        <v>54</v>
      </c>
      <c r="O8" s="31" t="s">
        <v>9</v>
      </c>
      <c r="Q8" s="31" t="s">
        <v>10</v>
      </c>
      <c r="S8" s="31" t="s">
        <v>11</v>
      </c>
      <c r="U8" s="31" t="s">
        <v>12</v>
      </c>
      <c r="V8" s="28"/>
      <c r="X8" s="31" t="s">
        <v>13</v>
      </c>
      <c r="Y8" s="28"/>
      <c r="AA8" s="31" t="s">
        <v>9</v>
      </c>
      <c r="AC8" s="33" t="s">
        <v>63</v>
      </c>
      <c r="AE8" s="31" t="s">
        <v>10</v>
      </c>
      <c r="AG8" s="31" t="s">
        <v>11</v>
      </c>
      <c r="AI8" s="33" t="s">
        <v>15</v>
      </c>
    </row>
    <row r="9" spans="1:35" ht="18" x14ac:dyDescent="0.4">
      <c r="A9" s="32"/>
      <c r="C9" s="32"/>
      <c r="E9" s="32"/>
      <c r="G9" s="32"/>
      <c r="I9" s="32"/>
      <c r="K9" s="32"/>
      <c r="M9" s="32"/>
      <c r="O9" s="32"/>
      <c r="Q9" s="32"/>
      <c r="S9" s="32"/>
      <c r="U9" s="2" t="s">
        <v>9</v>
      </c>
      <c r="V9" s="2" t="s">
        <v>10</v>
      </c>
      <c r="X9" s="2" t="s">
        <v>9</v>
      </c>
      <c r="Y9" s="2" t="s">
        <v>16</v>
      </c>
      <c r="AA9" s="32"/>
      <c r="AC9" s="32"/>
      <c r="AE9" s="32"/>
      <c r="AG9" s="32"/>
      <c r="AI9" s="32"/>
    </row>
    <row r="10" spans="1:35" ht="18" x14ac:dyDescent="0.4">
      <c r="A10" s="3" t="s">
        <v>64</v>
      </c>
      <c r="C10" s="5" t="s">
        <v>65</v>
      </c>
      <c r="E10" s="5" t="s">
        <v>66</v>
      </c>
      <c r="G10" s="5" t="s">
        <v>67</v>
      </c>
      <c r="I10" s="5" t="s">
        <v>68</v>
      </c>
      <c r="K10" s="5" t="s">
        <v>69</v>
      </c>
      <c r="O10" s="4">
        <v>82900</v>
      </c>
      <c r="Q10" s="4">
        <v>79362945909</v>
      </c>
      <c r="S10" s="4">
        <v>80920600482</v>
      </c>
      <c r="U10" s="4">
        <v>0</v>
      </c>
      <c r="V10" s="4">
        <v>0</v>
      </c>
      <c r="X10" s="4">
        <v>0</v>
      </c>
      <c r="Y10" s="4">
        <v>0</v>
      </c>
      <c r="Z10" s="5"/>
      <c r="AA10" s="4">
        <v>82900</v>
      </c>
      <c r="AC10" s="4">
        <v>976300</v>
      </c>
      <c r="AE10" s="4">
        <v>79362945909</v>
      </c>
      <c r="AG10" s="4">
        <v>80920600482</v>
      </c>
      <c r="AI10" s="6">
        <v>9.2923910871601303E-2</v>
      </c>
    </row>
    <row r="11" spans="1:35" ht="36" x14ac:dyDescent="0.4">
      <c r="A11" s="3" t="s">
        <v>70</v>
      </c>
      <c r="C11" s="5" t="s">
        <v>71</v>
      </c>
      <c r="E11" s="5" t="s">
        <v>66</v>
      </c>
      <c r="G11" s="5" t="s">
        <v>72</v>
      </c>
      <c r="I11" s="5" t="s">
        <v>73</v>
      </c>
      <c r="K11" s="5" t="s">
        <v>74</v>
      </c>
      <c r="O11" s="4">
        <v>36000</v>
      </c>
      <c r="Q11" s="4">
        <v>23186181729</v>
      </c>
      <c r="S11" s="4">
        <v>25992328036</v>
      </c>
      <c r="U11" s="4">
        <v>0</v>
      </c>
      <c r="V11" s="4">
        <v>0</v>
      </c>
      <c r="X11" s="4">
        <v>0</v>
      </c>
      <c r="Y11" s="4">
        <v>0</v>
      </c>
      <c r="Z11" s="5"/>
      <c r="AA11" s="4">
        <v>36000</v>
      </c>
      <c r="AC11" s="4">
        <v>736970</v>
      </c>
      <c r="AE11" s="4">
        <v>23186181729</v>
      </c>
      <c r="AG11" s="4">
        <v>26526111271</v>
      </c>
      <c r="AI11" s="6">
        <v>3.0460846617974345E-2</v>
      </c>
    </row>
    <row r="12" spans="1:35" ht="36" x14ac:dyDescent="0.4">
      <c r="A12" s="3" t="s">
        <v>75</v>
      </c>
      <c r="C12" s="5" t="s">
        <v>71</v>
      </c>
      <c r="E12" s="5" t="s">
        <v>66</v>
      </c>
      <c r="G12" s="5" t="s">
        <v>76</v>
      </c>
      <c r="I12" s="5" t="s">
        <v>77</v>
      </c>
      <c r="K12" s="5" t="s">
        <v>74</v>
      </c>
      <c r="O12" s="4">
        <v>43499</v>
      </c>
      <c r="Q12" s="4">
        <v>32663216933</v>
      </c>
      <c r="S12" s="4">
        <v>41236101452</v>
      </c>
      <c r="U12" s="4">
        <v>0</v>
      </c>
      <c r="V12" s="4">
        <v>0</v>
      </c>
      <c r="X12" s="4">
        <v>0</v>
      </c>
      <c r="Y12" s="4">
        <v>0</v>
      </c>
      <c r="Z12" s="5"/>
      <c r="AA12" s="4">
        <v>43499</v>
      </c>
      <c r="AC12" s="4">
        <v>962920</v>
      </c>
      <c r="AE12" s="4">
        <v>32663216933</v>
      </c>
      <c r="AG12" s="4">
        <v>41878465232</v>
      </c>
      <c r="AI12" s="6">
        <v>4.8090483109099649E-2</v>
      </c>
    </row>
    <row r="13" spans="1:35" ht="36" x14ac:dyDescent="0.4">
      <c r="A13" s="3" t="s">
        <v>78</v>
      </c>
      <c r="C13" s="5" t="s">
        <v>71</v>
      </c>
      <c r="E13" s="5" t="s">
        <v>66</v>
      </c>
      <c r="G13" s="5" t="s">
        <v>79</v>
      </c>
      <c r="I13" s="5" t="s">
        <v>80</v>
      </c>
      <c r="K13" s="5" t="s">
        <v>74</v>
      </c>
      <c r="O13" s="4">
        <v>57530</v>
      </c>
      <c r="Q13" s="4">
        <v>51619505011</v>
      </c>
      <c r="S13" s="4">
        <v>56679211731</v>
      </c>
      <c r="U13" s="4">
        <v>0</v>
      </c>
      <c r="V13" s="4">
        <v>0</v>
      </c>
      <c r="X13" s="4">
        <v>57530</v>
      </c>
      <c r="Y13" s="4">
        <v>57530000000</v>
      </c>
      <c r="AA13" s="4">
        <v>0</v>
      </c>
      <c r="AB13" s="4"/>
      <c r="AC13" s="4">
        <v>0</v>
      </c>
      <c r="AD13" s="4"/>
      <c r="AE13" s="4">
        <v>0</v>
      </c>
      <c r="AF13" s="4"/>
      <c r="AG13" s="4">
        <v>0</v>
      </c>
      <c r="AH13" s="4"/>
      <c r="AI13" s="4">
        <v>0</v>
      </c>
    </row>
    <row r="14" spans="1:35" ht="36" x14ac:dyDescent="0.4">
      <c r="A14" s="3" t="s">
        <v>81</v>
      </c>
      <c r="C14" s="5" t="s">
        <v>71</v>
      </c>
      <c r="E14" s="5" t="s">
        <v>66</v>
      </c>
      <c r="G14" s="5" t="s">
        <v>82</v>
      </c>
      <c r="I14" s="5" t="s">
        <v>83</v>
      </c>
      <c r="K14" s="5" t="s">
        <v>74</v>
      </c>
      <c r="O14" s="4">
        <v>40933</v>
      </c>
      <c r="Q14" s="4">
        <v>29794567974</v>
      </c>
      <c r="S14" s="4">
        <v>37953155953</v>
      </c>
      <c r="U14" s="4">
        <v>0</v>
      </c>
      <c r="V14" s="4">
        <v>0</v>
      </c>
      <c r="X14" s="4">
        <v>0</v>
      </c>
      <c r="Y14" s="4">
        <v>0</v>
      </c>
      <c r="Z14" s="5"/>
      <c r="AA14" s="4">
        <v>40933</v>
      </c>
      <c r="AC14" s="4">
        <v>942000</v>
      </c>
      <c r="AE14" s="4">
        <v>29794567974</v>
      </c>
      <c r="AG14" s="4">
        <v>38551897202</v>
      </c>
      <c r="AI14" s="6">
        <v>4.4270470537680358E-2</v>
      </c>
    </row>
    <row r="15" spans="1:35" ht="18" x14ac:dyDescent="0.4">
      <c r="A15" s="7" t="s">
        <v>48</v>
      </c>
      <c r="O15" s="7">
        <f>SUM(O10:$O$14)</f>
        <v>260862</v>
      </c>
      <c r="Q15" s="7">
        <f>SUM(Q10:$Q$14)</f>
        <v>216626417556</v>
      </c>
      <c r="S15" s="7">
        <f>SUM(S10:$S$14)</f>
        <v>242781397654</v>
      </c>
      <c r="U15" s="7">
        <f>SUM(U10:$U$14)</f>
        <v>0</v>
      </c>
      <c r="V15" s="7">
        <f>SUM(V10:$V$14)</f>
        <v>0</v>
      </c>
      <c r="X15" s="7">
        <f>SUM(X10:$X$14)</f>
        <v>57530</v>
      </c>
      <c r="Y15" s="7">
        <f>SUM(Y10:$Y$14)</f>
        <v>57530000000</v>
      </c>
      <c r="AA15" s="7">
        <f>SUM(AA10:$AA$14)</f>
        <v>203332</v>
      </c>
      <c r="AC15" s="7">
        <f>SUM(AC10:$AC$14)</f>
        <v>3618190</v>
      </c>
      <c r="AE15" s="7">
        <f>SUM(AE10:$AE$14)</f>
        <v>165006912545</v>
      </c>
      <c r="AG15" s="7">
        <f>SUM(AG10:$AG$14)</f>
        <v>187877074187</v>
      </c>
      <c r="AI15" s="8">
        <f>SUM(AI10:$AI$14)</f>
        <v>0.21574571113635566</v>
      </c>
    </row>
    <row r="16" spans="1:35" ht="18" x14ac:dyDescent="0.4">
      <c r="O16" s="9"/>
      <c r="Q16" s="9"/>
      <c r="S16" s="9"/>
      <c r="U16" s="9"/>
      <c r="V16" s="9"/>
      <c r="X16" s="9"/>
      <c r="Y16" s="9"/>
      <c r="AA16" s="9"/>
      <c r="AC16" s="9"/>
      <c r="AE16" s="9"/>
      <c r="AG16" s="9"/>
      <c r="AI16" s="9"/>
    </row>
    <row r="19" spans="24:24" x14ac:dyDescent="0.4">
      <c r="X19" s="1" t="s">
        <v>266</v>
      </c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 x14ac:dyDescent="0.4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0.100000000000001" customHeight="1" x14ac:dyDescent="0.4">
      <c r="A2" s="34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3" ht="18.75" x14ac:dyDescent="0.4">
      <c r="A5" s="35" t="s">
        <v>84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8.75" x14ac:dyDescent="0.4">
      <c r="A6" s="35" t="s">
        <v>85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8" spans="1:13" ht="18.75" x14ac:dyDescent="0.4">
      <c r="C8" s="29" t="s">
        <v>7</v>
      </c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37.5" x14ac:dyDescent="0.4">
      <c r="A9" s="10" t="s">
        <v>86</v>
      </c>
      <c r="C9" s="10" t="s">
        <v>9</v>
      </c>
      <c r="E9" s="10" t="s">
        <v>87</v>
      </c>
      <c r="G9" s="10" t="s">
        <v>88</v>
      </c>
      <c r="I9" s="10" t="s">
        <v>89</v>
      </c>
      <c r="K9" s="11" t="s">
        <v>90</v>
      </c>
      <c r="M9" s="10" t="s">
        <v>91</v>
      </c>
    </row>
    <row r="10" spans="1:13" ht="18" x14ac:dyDescent="0.4">
      <c r="A10" s="7" t="s">
        <v>48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0"/>
  <sheetViews>
    <sheetView rightToLeft="1" workbookViewId="0">
      <selection activeCell="M10" sqref="M10:O11"/>
    </sheetView>
  </sheetViews>
  <sheetFormatPr defaultRowHeight="17.25" x14ac:dyDescent="0.4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4">
      <c r="A2" s="34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8.75" x14ac:dyDescent="0.4">
      <c r="A5" s="35" t="s">
        <v>92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18.75" x14ac:dyDescent="0.4">
      <c r="C7" s="29" t="s">
        <v>93</v>
      </c>
      <c r="D7" s="30"/>
      <c r="E7" s="30"/>
      <c r="F7" s="30"/>
      <c r="G7" s="30"/>
      <c r="H7" s="30"/>
      <c r="I7" s="30"/>
      <c r="K7" s="10" t="s">
        <v>5</v>
      </c>
      <c r="M7" s="29" t="s">
        <v>6</v>
      </c>
      <c r="N7" s="30"/>
      <c r="O7" s="30"/>
      <c r="Q7" s="29" t="s">
        <v>7</v>
      </c>
      <c r="R7" s="30"/>
      <c r="S7" s="30"/>
    </row>
    <row r="8" spans="1:19" ht="56.25" x14ac:dyDescent="0.4">
      <c r="A8" s="10" t="s">
        <v>94</v>
      </c>
      <c r="C8" s="10" t="s">
        <v>95</v>
      </c>
      <c r="E8" s="10" t="s">
        <v>96</v>
      </c>
      <c r="G8" s="11" t="s">
        <v>97</v>
      </c>
      <c r="I8" s="11" t="s">
        <v>98</v>
      </c>
      <c r="K8" s="10" t="s">
        <v>99</v>
      </c>
      <c r="M8" s="10" t="s">
        <v>100</v>
      </c>
      <c r="O8" s="10" t="s">
        <v>101</v>
      </c>
      <c r="Q8" s="10" t="s">
        <v>99</v>
      </c>
      <c r="S8" s="11" t="s">
        <v>15</v>
      </c>
    </row>
    <row r="9" spans="1:19" ht="36" x14ac:dyDescent="0.4">
      <c r="A9" s="3" t="s">
        <v>102</v>
      </c>
      <c r="C9" s="5" t="s">
        <v>103</v>
      </c>
      <c r="E9" s="12" t="s">
        <v>104</v>
      </c>
      <c r="G9" s="5" t="s">
        <v>105</v>
      </c>
      <c r="I9" s="5" t="s">
        <v>106</v>
      </c>
      <c r="K9" s="4">
        <v>5413515308</v>
      </c>
      <c r="M9" s="4">
        <v>1642575343</v>
      </c>
      <c r="O9" s="4">
        <v>5413250000</v>
      </c>
      <c r="Q9" s="4">
        <v>1642840651</v>
      </c>
      <c r="S9" s="6">
        <v>1.8865304671549616E-3</v>
      </c>
    </row>
    <row r="10" spans="1:19" ht="36" x14ac:dyDescent="0.4">
      <c r="A10" s="3" t="s">
        <v>102</v>
      </c>
      <c r="C10" s="5" t="s">
        <v>107</v>
      </c>
      <c r="E10" s="12" t="s">
        <v>108</v>
      </c>
      <c r="G10" s="5" t="s">
        <v>105</v>
      </c>
      <c r="I10" s="5" t="s">
        <v>109</v>
      </c>
      <c r="K10" s="4">
        <v>40000000000</v>
      </c>
      <c r="M10" s="23">
        <v>0</v>
      </c>
      <c r="N10" s="23"/>
      <c r="O10" s="23">
        <v>0</v>
      </c>
      <c r="P10" s="5"/>
      <c r="Q10" s="4">
        <v>40000000000</v>
      </c>
      <c r="S10" s="6">
        <v>4.5933376825235656E-2</v>
      </c>
    </row>
    <row r="11" spans="1:19" ht="36" x14ac:dyDescent="0.4">
      <c r="A11" s="3" t="s">
        <v>102</v>
      </c>
      <c r="C11" s="5" t="s">
        <v>110</v>
      </c>
      <c r="E11" s="12" t="s">
        <v>108</v>
      </c>
      <c r="G11" s="5" t="s">
        <v>111</v>
      </c>
      <c r="I11" s="5" t="s">
        <v>112</v>
      </c>
      <c r="K11" s="4">
        <v>54000000000</v>
      </c>
      <c r="M11" s="23">
        <v>0</v>
      </c>
      <c r="N11" s="23"/>
      <c r="O11" s="23">
        <v>0</v>
      </c>
      <c r="P11" s="5"/>
      <c r="Q11" s="4">
        <v>54000000000</v>
      </c>
      <c r="S11" s="6">
        <v>6.2010058714068138E-2</v>
      </c>
    </row>
    <row r="12" spans="1:19" ht="18" x14ac:dyDescent="0.4">
      <c r="A12" s="3" t="s">
        <v>113</v>
      </c>
      <c r="C12" s="5" t="s">
        <v>114</v>
      </c>
      <c r="E12" s="12" t="s">
        <v>104</v>
      </c>
      <c r="G12" s="5" t="s">
        <v>115</v>
      </c>
      <c r="I12" s="5" t="s">
        <v>74</v>
      </c>
      <c r="K12" s="4">
        <v>385487363</v>
      </c>
      <c r="M12" s="4">
        <v>65222705800</v>
      </c>
      <c r="O12" s="4">
        <v>65507238093</v>
      </c>
      <c r="Q12" s="4">
        <v>100955070</v>
      </c>
      <c r="S12" s="6">
        <v>1.1593018181820109E-4</v>
      </c>
    </row>
    <row r="13" spans="1:19" ht="18" x14ac:dyDescent="0.4">
      <c r="A13" s="3" t="s">
        <v>113</v>
      </c>
      <c r="C13" s="5" t="s">
        <v>116</v>
      </c>
      <c r="E13" s="12" t="s">
        <v>104</v>
      </c>
      <c r="G13" s="5" t="s">
        <v>117</v>
      </c>
      <c r="I13" s="5" t="s">
        <v>106</v>
      </c>
      <c r="K13" s="4">
        <v>570133855</v>
      </c>
      <c r="M13" s="4">
        <v>4256050000</v>
      </c>
      <c r="O13" s="4">
        <v>4826000300</v>
      </c>
      <c r="Q13" s="4">
        <v>183555</v>
      </c>
      <c r="S13" s="6">
        <v>2.1078252457890327E-7</v>
      </c>
    </row>
    <row r="14" spans="1:19" ht="18" x14ac:dyDescent="0.4">
      <c r="A14" s="3" t="s">
        <v>118</v>
      </c>
      <c r="C14" s="5" t="s">
        <v>119</v>
      </c>
      <c r="E14" s="12" t="s">
        <v>120</v>
      </c>
      <c r="G14" s="5" t="s">
        <v>121</v>
      </c>
      <c r="I14" s="5" t="s">
        <v>74</v>
      </c>
      <c r="K14" s="4">
        <v>50000000</v>
      </c>
      <c r="P14" s="5"/>
      <c r="Q14" s="4">
        <v>50000000</v>
      </c>
      <c r="S14" s="6">
        <v>5.741672103154457E-5</v>
      </c>
    </row>
    <row r="15" spans="1:19" ht="18" x14ac:dyDescent="0.4">
      <c r="A15" s="3" t="s">
        <v>118</v>
      </c>
      <c r="C15" s="5" t="s">
        <v>122</v>
      </c>
      <c r="E15" s="12" t="s">
        <v>104</v>
      </c>
      <c r="G15" s="5" t="s">
        <v>123</v>
      </c>
      <c r="I15" s="5" t="s">
        <v>124</v>
      </c>
      <c r="K15" s="4">
        <v>341533</v>
      </c>
      <c r="M15" s="4">
        <v>2306</v>
      </c>
      <c r="O15" s="4">
        <v>0</v>
      </c>
      <c r="Q15" s="4">
        <v>343839</v>
      </c>
      <c r="S15" s="6">
        <v>3.9484215885530507E-7</v>
      </c>
    </row>
    <row r="16" spans="1:19" ht="18" x14ac:dyDescent="0.4">
      <c r="A16" s="3" t="s">
        <v>118</v>
      </c>
      <c r="C16" s="5" t="s">
        <v>125</v>
      </c>
      <c r="E16" s="12" t="s">
        <v>104</v>
      </c>
      <c r="G16" s="5" t="s">
        <v>126</v>
      </c>
      <c r="I16" s="5" t="s">
        <v>74</v>
      </c>
      <c r="K16" s="4">
        <v>7317477092</v>
      </c>
      <c r="M16" s="4">
        <v>61470078255</v>
      </c>
      <c r="O16" s="4">
        <v>7317250000</v>
      </c>
      <c r="Q16" s="4">
        <v>61470305347</v>
      </c>
      <c r="S16" s="6">
        <v>7.0588467476651234E-2</v>
      </c>
    </row>
    <row r="17" spans="1:19" ht="18" x14ac:dyDescent="0.4">
      <c r="A17" s="3" t="s">
        <v>127</v>
      </c>
      <c r="C17" s="5" t="s">
        <v>128</v>
      </c>
      <c r="E17" s="12" t="s">
        <v>104</v>
      </c>
      <c r="G17" s="5" t="s">
        <v>129</v>
      </c>
      <c r="I17" s="5" t="s">
        <v>74</v>
      </c>
      <c r="K17" s="4">
        <v>3556164382</v>
      </c>
      <c r="M17" s="4">
        <v>2168493150</v>
      </c>
      <c r="O17" s="4">
        <v>3556000000</v>
      </c>
      <c r="Q17" s="4">
        <v>2168657532</v>
      </c>
      <c r="S17" s="6">
        <v>2.490344090556039E-3</v>
      </c>
    </row>
    <row r="18" spans="1:19" ht="18" x14ac:dyDescent="0.4">
      <c r="A18" s="3" t="s">
        <v>127</v>
      </c>
      <c r="C18" s="5" t="s">
        <v>130</v>
      </c>
      <c r="E18" s="12" t="s">
        <v>108</v>
      </c>
      <c r="G18" s="5" t="s">
        <v>129</v>
      </c>
      <c r="I18" s="5" t="s">
        <v>131</v>
      </c>
      <c r="K18" s="4">
        <v>100000000000</v>
      </c>
      <c r="P18" s="5"/>
      <c r="Q18" s="4">
        <v>100000000000</v>
      </c>
      <c r="S18" s="6">
        <v>0.11483344206308914</v>
      </c>
    </row>
    <row r="19" spans="1:19" ht="18" x14ac:dyDescent="0.4">
      <c r="A19" s="7" t="s">
        <v>48</v>
      </c>
      <c r="K19" s="7">
        <f>SUM(K9:$K$18)</f>
        <v>211293119533</v>
      </c>
      <c r="M19" s="7">
        <f>SUM(M9:$M$18)</f>
        <v>134759904854</v>
      </c>
      <c r="O19" s="7">
        <f>SUM(O9:$O$18)</f>
        <v>86619738393</v>
      </c>
      <c r="Q19" s="7">
        <f>SUM(Q9:$Q$18)</f>
        <v>259433285994</v>
      </c>
      <c r="S19" s="8">
        <f>SUM(S9:$S$18)</f>
        <v>0.29791617216428834</v>
      </c>
    </row>
    <row r="20" spans="1:19" ht="18" x14ac:dyDescent="0.4">
      <c r="K20" s="9"/>
      <c r="M20" s="9"/>
      <c r="O20" s="9"/>
      <c r="Q20" s="9"/>
      <c r="S20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R13" sqref="R13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20.100000000000001" customHeight="1" x14ac:dyDescent="0.4">
      <c r="A2" s="34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5" spans="1:29" ht="18.75" x14ac:dyDescent="0.4">
      <c r="A5" s="35" t="s">
        <v>132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7" spans="1:29" ht="18.75" x14ac:dyDescent="0.4">
      <c r="K7" s="10" t="s">
        <v>5</v>
      </c>
      <c r="M7" s="29" t="s">
        <v>6</v>
      </c>
      <c r="N7" s="30"/>
      <c r="O7" s="30"/>
      <c r="P7" s="30"/>
      <c r="Q7" s="30"/>
      <c r="R7" s="30"/>
      <c r="S7" s="30"/>
      <c r="T7" s="30"/>
      <c r="U7" s="30"/>
      <c r="W7" s="29" t="s">
        <v>7</v>
      </c>
      <c r="X7" s="30"/>
      <c r="Y7" s="30"/>
      <c r="Z7" s="30"/>
      <c r="AA7" s="30"/>
      <c r="AB7" s="30"/>
      <c r="AC7" s="30"/>
    </row>
    <row r="8" spans="1:29" ht="18" x14ac:dyDescent="0.4">
      <c r="A8" s="31" t="s">
        <v>133</v>
      </c>
      <c r="C8" s="33" t="s">
        <v>61</v>
      </c>
      <c r="E8" s="33" t="s">
        <v>98</v>
      </c>
      <c r="G8" s="33" t="s">
        <v>134</v>
      </c>
      <c r="I8" s="33" t="s">
        <v>59</v>
      </c>
      <c r="K8" s="31" t="s">
        <v>9</v>
      </c>
      <c r="M8" s="31" t="s">
        <v>10</v>
      </c>
      <c r="O8" s="31" t="s">
        <v>11</v>
      </c>
      <c r="Q8" s="31" t="s">
        <v>12</v>
      </c>
      <c r="R8" s="28"/>
      <c r="T8" s="31" t="s">
        <v>13</v>
      </c>
      <c r="U8" s="28"/>
      <c r="W8" s="31" t="s">
        <v>9</v>
      </c>
      <c r="Y8" s="31" t="s">
        <v>10</v>
      </c>
      <c r="AA8" s="31" t="s">
        <v>11</v>
      </c>
      <c r="AC8" s="33" t="s">
        <v>15</v>
      </c>
    </row>
    <row r="9" spans="1:29" ht="18" x14ac:dyDescent="0.4">
      <c r="A9" s="32"/>
      <c r="C9" s="32"/>
      <c r="E9" s="32"/>
      <c r="G9" s="32"/>
      <c r="I9" s="32"/>
      <c r="K9" s="32"/>
      <c r="M9" s="32"/>
      <c r="O9" s="32"/>
      <c r="Q9" s="2" t="s">
        <v>9</v>
      </c>
      <c r="R9" s="2" t="s">
        <v>10</v>
      </c>
      <c r="T9" s="2" t="s">
        <v>9</v>
      </c>
      <c r="U9" s="2" t="s">
        <v>16</v>
      </c>
      <c r="W9" s="32"/>
      <c r="Y9" s="32"/>
      <c r="AA9" s="32"/>
      <c r="AC9" s="32"/>
    </row>
    <row r="10" spans="1:29" ht="18" x14ac:dyDescent="0.4">
      <c r="A10" s="7" t="s">
        <v>48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24" sqref="E24"/>
    </sheetView>
  </sheetViews>
  <sheetFormatPr defaultRowHeight="17.25" x14ac:dyDescent="0.4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</row>
    <row r="3" spans="1:9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</row>
    <row r="5" spans="1:9" ht="18.75" x14ac:dyDescent="0.4">
      <c r="A5" s="35" t="s">
        <v>136</v>
      </c>
      <c r="B5" s="28"/>
      <c r="C5" s="28"/>
      <c r="D5" s="28"/>
      <c r="E5" s="28"/>
      <c r="F5" s="28"/>
      <c r="G5" s="28"/>
      <c r="H5" s="28"/>
      <c r="I5" s="28"/>
    </row>
    <row r="7" spans="1:9" ht="37.5" x14ac:dyDescent="0.4">
      <c r="A7" s="10" t="s">
        <v>137</v>
      </c>
      <c r="C7" s="10" t="s">
        <v>138</v>
      </c>
      <c r="E7" s="10" t="s">
        <v>99</v>
      </c>
      <c r="G7" s="11" t="s">
        <v>139</v>
      </c>
      <c r="I7" s="11" t="s">
        <v>140</v>
      </c>
    </row>
    <row r="8" spans="1:9" ht="18.75" x14ac:dyDescent="0.4">
      <c r="A8" s="13" t="s">
        <v>141</v>
      </c>
      <c r="C8" s="5" t="s">
        <v>142</v>
      </c>
      <c r="E8" s="4">
        <v>95513294662</v>
      </c>
      <c r="G8" s="6">
        <f>E8/159419110232</f>
        <v>0.59913328159341173</v>
      </c>
      <c r="I8" s="6">
        <f>E8/870826461381</f>
        <v>0.10968120388823539</v>
      </c>
    </row>
    <row r="9" spans="1:9" ht="18.75" x14ac:dyDescent="0.4">
      <c r="A9" s="13" t="s">
        <v>143</v>
      </c>
      <c r="C9" s="5" t="s">
        <v>144</v>
      </c>
      <c r="E9" s="4">
        <v>46519671330</v>
      </c>
      <c r="G9" s="6">
        <f>E9/159419110232</f>
        <v>0.29180737028516024</v>
      </c>
      <c r="I9" s="6">
        <f>E9/870826461381</f>
        <v>5.3420139824675042E-2</v>
      </c>
    </row>
    <row r="10" spans="1:9" ht="18.75" x14ac:dyDescent="0.4">
      <c r="A10" s="13" t="s">
        <v>145</v>
      </c>
      <c r="C10" s="5" t="s">
        <v>146</v>
      </c>
      <c r="E10" s="4">
        <v>17299443292</v>
      </c>
      <c r="G10" s="6">
        <f>E10/159419110232</f>
        <v>0.10851549269610404</v>
      </c>
      <c r="I10" s="6">
        <f>E10/870826461381</f>
        <v>1.9865546189955782E-2</v>
      </c>
    </row>
    <row r="11" spans="1:9" ht="18.75" x14ac:dyDescent="0.4">
      <c r="A11" s="13" t="s">
        <v>147</v>
      </c>
      <c r="C11" s="5" t="s">
        <v>148</v>
      </c>
      <c r="E11" s="4">
        <v>256559120</v>
      </c>
      <c r="G11" s="6">
        <f>E11/159419110232</f>
        <v>1.6093372973079185E-3</v>
      </c>
      <c r="I11" s="6">
        <f>E11/870826461381</f>
        <v>2.9461566842277137E-4</v>
      </c>
    </row>
    <row r="12" spans="1:9" ht="18.75" x14ac:dyDescent="0.4">
      <c r="A12" s="10" t="s">
        <v>48</v>
      </c>
      <c r="E12" s="7">
        <f>SUM(E8:E11)</f>
        <v>159588968404</v>
      </c>
      <c r="G12" s="8">
        <f>SUM(G8:$G$11)</f>
        <v>1.001065481871984</v>
      </c>
      <c r="I12" s="8">
        <f>SUM(I8:$I$11)</f>
        <v>0.18326150557128898</v>
      </c>
    </row>
    <row r="13" spans="1:9" ht="18" x14ac:dyDescent="0.4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2"/>
  <sheetViews>
    <sheetView rightToLeft="1" topLeftCell="A3" workbookViewId="0">
      <selection activeCell="O27" sqref="O27"/>
    </sheetView>
  </sheetViews>
  <sheetFormatPr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20" width="12.140625" style="1" bestFit="1" customWidth="1"/>
    <col min="21" max="16384" width="9.140625" style="1"/>
  </cols>
  <sheetData>
    <row r="1" spans="1:19" ht="20.100000000000001" customHeight="1" x14ac:dyDescent="0.4">
      <c r="A1" s="34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0.100000000000001" customHeight="1" x14ac:dyDescent="0.4">
      <c r="A2" s="34" t="s">
        <v>135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0.100000000000001" customHeight="1" x14ac:dyDescent="0.4">
      <c r="A3" s="34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5" spans="1:19" ht="18.75" x14ac:dyDescent="0.4">
      <c r="A5" s="35" t="s">
        <v>149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7" spans="1:19" ht="18.75" x14ac:dyDescent="0.4">
      <c r="C7" s="29" t="s">
        <v>150</v>
      </c>
      <c r="D7" s="30"/>
      <c r="E7" s="30"/>
      <c r="F7" s="30"/>
      <c r="G7" s="30"/>
      <c r="I7" s="29" t="s">
        <v>151</v>
      </c>
      <c r="J7" s="30"/>
      <c r="K7" s="30"/>
      <c r="L7" s="30"/>
      <c r="M7" s="30"/>
      <c r="O7" s="29" t="s">
        <v>7</v>
      </c>
      <c r="P7" s="30"/>
      <c r="Q7" s="30"/>
      <c r="R7" s="30"/>
      <c r="S7" s="30"/>
    </row>
    <row r="8" spans="1:19" ht="56.25" x14ac:dyDescent="0.4">
      <c r="A8" s="10" t="s">
        <v>50</v>
      </c>
      <c r="C8" s="11" t="s">
        <v>152</v>
      </c>
      <c r="E8" s="11" t="s">
        <v>153</v>
      </c>
      <c r="G8" s="11" t="s">
        <v>154</v>
      </c>
      <c r="I8" s="11" t="s">
        <v>155</v>
      </c>
      <c r="K8" s="11" t="s">
        <v>156</v>
      </c>
      <c r="M8" s="11" t="s">
        <v>157</v>
      </c>
      <c r="O8" s="11" t="s">
        <v>155</v>
      </c>
      <c r="Q8" s="11" t="s">
        <v>156</v>
      </c>
      <c r="S8" s="11" t="s">
        <v>157</v>
      </c>
    </row>
    <row r="9" spans="1:19" ht="18" x14ac:dyDescent="0.4">
      <c r="A9" s="12" t="s">
        <v>17</v>
      </c>
      <c r="C9" s="5" t="s">
        <v>158</v>
      </c>
      <c r="E9" s="4">
        <v>206249</v>
      </c>
      <c r="G9" s="4">
        <v>2600</v>
      </c>
      <c r="I9" s="15">
        <v>0</v>
      </c>
      <c r="J9" s="16"/>
      <c r="K9" s="15">
        <v>0</v>
      </c>
      <c r="L9" s="16"/>
      <c r="M9" s="15">
        <v>0</v>
      </c>
      <c r="N9" s="15"/>
      <c r="O9" s="15">
        <v>536247400</v>
      </c>
      <c r="P9" s="16"/>
      <c r="Q9" s="15">
        <v>0</v>
      </c>
      <c r="R9" s="16"/>
      <c r="S9" s="15">
        <v>536247400</v>
      </c>
    </row>
    <row r="10" spans="1:19" ht="18" x14ac:dyDescent="0.4">
      <c r="A10" s="12" t="s">
        <v>20</v>
      </c>
      <c r="C10" s="5" t="s">
        <v>159</v>
      </c>
      <c r="E10" s="4">
        <v>140000</v>
      </c>
      <c r="G10" s="4">
        <v>300</v>
      </c>
      <c r="I10" s="15">
        <v>0</v>
      </c>
      <c r="J10" s="16"/>
      <c r="K10" s="15">
        <v>0</v>
      </c>
      <c r="L10" s="16"/>
      <c r="M10" s="15">
        <v>0</v>
      </c>
      <c r="N10" s="15"/>
      <c r="O10" s="15">
        <v>42000000</v>
      </c>
      <c r="P10" s="16"/>
      <c r="Q10" s="15">
        <v>0</v>
      </c>
      <c r="R10" s="16"/>
      <c r="S10" s="15">
        <v>42000000</v>
      </c>
    </row>
    <row r="11" spans="1:19" ht="18" x14ac:dyDescent="0.4">
      <c r="A11" s="12" t="s">
        <v>25</v>
      </c>
      <c r="C11" s="5" t="s">
        <v>160</v>
      </c>
      <c r="E11" s="4">
        <v>700000</v>
      </c>
      <c r="G11" s="4">
        <v>650</v>
      </c>
      <c r="I11" s="15">
        <v>455000000</v>
      </c>
      <c r="J11" s="16"/>
      <c r="K11" s="15">
        <v>-59347826</v>
      </c>
      <c r="L11" s="16"/>
      <c r="M11" s="15">
        <v>395652174</v>
      </c>
      <c r="N11" s="16"/>
      <c r="O11" s="15">
        <v>455000000</v>
      </c>
      <c r="P11" s="16"/>
      <c r="Q11" s="15">
        <v>-59347826</v>
      </c>
      <c r="R11" s="16"/>
      <c r="S11" s="15">
        <v>395652174</v>
      </c>
    </row>
    <row r="12" spans="1:19" ht="36" x14ac:dyDescent="0.4">
      <c r="A12" s="12" t="s">
        <v>26</v>
      </c>
      <c r="C12" s="5" t="s">
        <v>161</v>
      </c>
      <c r="E12" s="4">
        <v>325402</v>
      </c>
      <c r="G12" s="4">
        <v>430</v>
      </c>
      <c r="I12" s="15">
        <v>0</v>
      </c>
      <c r="J12" s="16"/>
      <c r="K12" s="15">
        <v>0</v>
      </c>
      <c r="L12" s="16"/>
      <c r="M12" s="15">
        <v>0</v>
      </c>
      <c r="N12" s="15"/>
      <c r="O12" s="15">
        <v>139922860</v>
      </c>
      <c r="P12" s="16"/>
      <c r="Q12" s="15">
        <v>-5788011</v>
      </c>
      <c r="R12" s="16"/>
      <c r="S12" s="15">
        <v>134134849</v>
      </c>
    </row>
    <row r="13" spans="1:19" ht="18" x14ac:dyDescent="0.4">
      <c r="A13" s="12" t="s">
        <v>28</v>
      </c>
      <c r="C13" s="5" t="s">
        <v>162</v>
      </c>
      <c r="E13" s="4">
        <v>100000</v>
      </c>
      <c r="G13" s="4">
        <v>3450</v>
      </c>
      <c r="I13" s="15">
        <v>0</v>
      </c>
      <c r="J13" s="16"/>
      <c r="K13" s="15">
        <v>0</v>
      </c>
      <c r="L13" s="16"/>
      <c r="M13" s="15">
        <v>0</v>
      </c>
      <c r="N13" s="15"/>
      <c r="O13" s="15">
        <v>345000000</v>
      </c>
      <c r="P13" s="16"/>
      <c r="Q13" s="15">
        <v>-6946309</v>
      </c>
      <c r="R13" s="16"/>
      <c r="S13" s="15">
        <v>338053691</v>
      </c>
    </row>
    <row r="14" spans="1:19" ht="18" x14ac:dyDescent="0.4">
      <c r="A14" s="12" t="s">
        <v>31</v>
      </c>
      <c r="C14" s="5" t="s">
        <v>163</v>
      </c>
      <c r="E14" s="4">
        <v>2125000</v>
      </c>
      <c r="G14" s="4">
        <v>1930</v>
      </c>
      <c r="I14" s="15">
        <v>0</v>
      </c>
      <c r="J14" s="16"/>
      <c r="K14" s="15">
        <v>0</v>
      </c>
      <c r="L14" s="16"/>
      <c r="M14" s="15">
        <v>0</v>
      </c>
      <c r="N14" s="15"/>
      <c r="O14" s="15">
        <v>4101250000</v>
      </c>
      <c r="P14" s="16"/>
      <c r="Q14" s="15">
        <v>0</v>
      </c>
      <c r="R14" s="16"/>
      <c r="S14" s="15">
        <v>4101250000</v>
      </c>
    </row>
    <row r="15" spans="1:19" ht="18" x14ac:dyDescent="0.4">
      <c r="A15" s="12" t="s">
        <v>33</v>
      </c>
      <c r="C15" s="5" t="s">
        <v>164</v>
      </c>
      <c r="E15" s="4">
        <v>420000</v>
      </c>
      <c r="G15" s="4">
        <v>2265</v>
      </c>
      <c r="I15" s="15">
        <v>951300000</v>
      </c>
      <c r="J15" s="16"/>
      <c r="K15" s="15">
        <v>-128980284</v>
      </c>
      <c r="L15" s="16"/>
      <c r="M15" s="15">
        <v>822319716</v>
      </c>
      <c r="N15" s="16"/>
      <c r="O15" s="15">
        <v>951300000</v>
      </c>
      <c r="P15" s="16"/>
      <c r="Q15" s="15">
        <v>-128980284</v>
      </c>
      <c r="R15" s="16"/>
      <c r="S15" s="15">
        <v>822319716</v>
      </c>
    </row>
    <row r="16" spans="1:19" ht="18" x14ac:dyDescent="0.4">
      <c r="A16" s="12" t="s">
        <v>165</v>
      </c>
      <c r="C16" s="5" t="s">
        <v>166</v>
      </c>
      <c r="E16" s="4">
        <v>4133</v>
      </c>
      <c r="G16" s="4">
        <v>3000</v>
      </c>
      <c r="I16" s="15">
        <v>0</v>
      </c>
      <c r="J16" s="16"/>
      <c r="K16" s="15">
        <v>0</v>
      </c>
      <c r="L16" s="16"/>
      <c r="M16" s="15">
        <v>0</v>
      </c>
      <c r="N16" s="15"/>
      <c r="O16" s="15">
        <v>12399000</v>
      </c>
      <c r="P16" s="16"/>
      <c r="Q16" s="15">
        <v>0</v>
      </c>
      <c r="R16" s="16"/>
      <c r="S16" s="15">
        <v>12399000</v>
      </c>
    </row>
    <row r="17" spans="1:20" ht="18" x14ac:dyDescent="0.4">
      <c r="A17" s="12" t="s">
        <v>36</v>
      </c>
      <c r="C17" s="5" t="s">
        <v>167</v>
      </c>
      <c r="E17" s="4">
        <v>1000000</v>
      </c>
      <c r="G17" s="4">
        <v>2000</v>
      </c>
      <c r="I17" s="15">
        <v>0</v>
      </c>
      <c r="J17" s="16"/>
      <c r="K17" s="15">
        <v>0</v>
      </c>
      <c r="L17" s="16"/>
      <c r="M17" s="15">
        <v>0</v>
      </c>
      <c r="N17" s="15"/>
      <c r="O17" s="15">
        <v>2000000000</v>
      </c>
      <c r="P17" s="16"/>
      <c r="Q17" s="15">
        <v>0</v>
      </c>
      <c r="R17" s="16"/>
      <c r="S17" s="15">
        <v>2000000000</v>
      </c>
    </row>
    <row r="18" spans="1:20" ht="18" x14ac:dyDescent="0.4">
      <c r="A18" s="12" t="s">
        <v>168</v>
      </c>
      <c r="C18" s="5" t="s">
        <v>169</v>
      </c>
      <c r="E18" s="4">
        <v>812425</v>
      </c>
      <c r="G18" s="4">
        <v>800</v>
      </c>
      <c r="I18" s="15">
        <v>0</v>
      </c>
      <c r="J18" s="16"/>
      <c r="K18" s="15">
        <v>0</v>
      </c>
      <c r="L18" s="16"/>
      <c r="M18" s="15">
        <v>0</v>
      </c>
      <c r="N18" s="15"/>
      <c r="O18" s="15">
        <v>649940000</v>
      </c>
      <c r="P18" s="16"/>
      <c r="Q18" s="15">
        <v>0</v>
      </c>
      <c r="R18" s="16"/>
      <c r="S18" s="15">
        <v>649940000</v>
      </c>
    </row>
    <row r="19" spans="1:20" ht="18" x14ac:dyDescent="0.4">
      <c r="A19" s="12" t="s">
        <v>37</v>
      </c>
      <c r="C19" s="5" t="s">
        <v>170</v>
      </c>
      <c r="E19" s="4">
        <v>6489569</v>
      </c>
      <c r="G19" s="4">
        <v>400</v>
      </c>
      <c r="I19" s="15">
        <v>0</v>
      </c>
      <c r="J19" s="16"/>
      <c r="K19" s="15">
        <v>0</v>
      </c>
      <c r="L19" s="16"/>
      <c r="M19" s="15">
        <v>0</v>
      </c>
      <c r="N19" s="15"/>
      <c r="O19" s="15">
        <v>2595835321</v>
      </c>
      <c r="P19" s="16"/>
      <c r="Q19" s="15">
        <v>0</v>
      </c>
      <c r="R19" s="16"/>
      <c r="S19" s="15">
        <v>2595835321</v>
      </c>
    </row>
    <row r="20" spans="1:20" ht="18" x14ac:dyDescent="0.4">
      <c r="A20" s="12" t="s">
        <v>38</v>
      </c>
      <c r="C20" s="5" t="s">
        <v>171</v>
      </c>
      <c r="E20" s="4">
        <v>1430000</v>
      </c>
      <c r="G20" s="4">
        <v>700</v>
      </c>
      <c r="I20" s="15">
        <v>0</v>
      </c>
      <c r="J20" s="16"/>
      <c r="K20" s="15">
        <v>0</v>
      </c>
      <c r="L20" s="16"/>
      <c r="M20" s="15">
        <v>0</v>
      </c>
      <c r="N20" s="15"/>
      <c r="O20" s="15">
        <v>1001000000</v>
      </c>
      <c r="P20" s="16"/>
      <c r="Q20" s="15">
        <v>-84724138</v>
      </c>
      <c r="R20" s="16"/>
      <c r="S20" s="15">
        <v>916275862</v>
      </c>
    </row>
    <row r="21" spans="1:20" ht="36" x14ac:dyDescent="0.4">
      <c r="A21" s="12" t="s">
        <v>39</v>
      </c>
      <c r="C21" s="5" t="s">
        <v>172</v>
      </c>
      <c r="E21" s="4">
        <v>497171</v>
      </c>
      <c r="G21" s="4">
        <v>1200</v>
      </c>
      <c r="I21" s="15">
        <v>0</v>
      </c>
      <c r="J21" s="16"/>
      <c r="K21" s="15">
        <v>0</v>
      </c>
      <c r="L21" s="16"/>
      <c r="M21" s="15">
        <v>0</v>
      </c>
      <c r="N21" s="15"/>
      <c r="O21" s="15">
        <v>596605200</v>
      </c>
      <c r="P21" s="16"/>
      <c r="Q21" s="15">
        <v>-27336934</v>
      </c>
      <c r="R21" s="16"/>
      <c r="S21" s="15">
        <v>569268266</v>
      </c>
    </row>
    <row r="22" spans="1:20" ht="18" x14ac:dyDescent="0.4">
      <c r="A22" s="12" t="s">
        <v>40</v>
      </c>
      <c r="C22" s="5" t="s">
        <v>173</v>
      </c>
      <c r="E22" s="4">
        <v>2000000</v>
      </c>
      <c r="G22" s="4">
        <v>280</v>
      </c>
      <c r="I22" s="15">
        <v>0</v>
      </c>
      <c r="J22" s="16"/>
      <c r="K22" s="15">
        <v>0</v>
      </c>
      <c r="L22" s="16"/>
      <c r="M22" s="15">
        <v>0</v>
      </c>
      <c r="N22" s="15"/>
      <c r="O22" s="15">
        <v>560000000</v>
      </c>
      <c r="P22" s="16"/>
      <c r="Q22" s="15">
        <v>0</v>
      </c>
      <c r="R22" s="16"/>
      <c r="S22" s="15">
        <v>560000000</v>
      </c>
    </row>
    <row r="23" spans="1:20" ht="18" x14ac:dyDescent="0.4">
      <c r="A23" s="12" t="s">
        <v>41</v>
      </c>
      <c r="C23" s="5" t="s">
        <v>174</v>
      </c>
      <c r="E23" s="4">
        <v>722222</v>
      </c>
      <c r="G23" s="4">
        <v>150</v>
      </c>
      <c r="I23" s="15">
        <v>0</v>
      </c>
      <c r="J23" s="16"/>
      <c r="K23" s="15">
        <v>0</v>
      </c>
      <c r="L23" s="16"/>
      <c r="M23" s="15">
        <v>0</v>
      </c>
      <c r="N23" s="15"/>
      <c r="O23" s="15">
        <v>108333300</v>
      </c>
      <c r="P23" s="16"/>
      <c r="Q23" s="15">
        <v>0</v>
      </c>
      <c r="R23" s="16"/>
      <c r="S23" s="15">
        <v>108333300</v>
      </c>
    </row>
    <row r="24" spans="1:20" ht="18" x14ac:dyDescent="0.4">
      <c r="A24" s="12" t="s">
        <v>42</v>
      </c>
      <c r="C24" s="5" t="s">
        <v>159</v>
      </c>
      <c r="E24" s="4">
        <v>49019</v>
      </c>
      <c r="G24" s="4">
        <v>1200</v>
      </c>
      <c r="I24" s="15">
        <v>0</v>
      </c>
      <c r="J24" s="16"/>
      <c r="K24" s="15">
        <v>0</v>
      </c>
      <c r="L24" s="16"/>
      <c r="M24" s="15">
        <v>0</v>
      </c>
      <c r="N24" s="15"/>
      <c r="O24" s="15">
        <v>58828515</v>
      </c>
      <c r="P24" s="16"/>
      <c r="Q24" s="15">
        <v>0</v>
      </c>
      <c r="R24" s="16"/>
      <c r="S24" s="15">
        <v>58828515</v>
      </c>
    </row>
    <row r="25" spans="1:20" ht="18" x14ac:dyDescent="0.4">
      <c r="A25" s="12" t="s">
        <v>46</v>
      </c>
      <c r="C25" s="5" t="s">
        <v>159</v>
      </c>
      <c r="E25" s="4">
        <v>320000</v>
      </c>
      <c r="G25" s="4">
        <v>2000</v>
      </c>
      <c r="I25" s="15">
        <v>0</v>
      </c>
      <c r="J25" s="16"/>
      <c r="K25" s="15">
        <v>0</v>
      </c>
      <c r="L25" s="16"/>
      <c r="M25" s="15">
        <v>0</v>
      </c>
      <c r="N25" s="15"/>
      <c r="O25" s="15">
        <v>640000000</v>
      </c>
      <c r="P25" s="16"/>
      <c r="Q25" s="15">
        <v>0</v>
      </c>
      <c r="R25" s="16"/>
      <c r="S25" s="15">
        <v>640000000</v>
      </c>
    </row>
    <row r="26" spans="1:20" ht="18" x14ac:dyDescent="0.4">
      <c r="A26" s="12" t="s">
        <v>47</v>
      </c>
      <c r="C26" s="5" t="s">
        <v>175</v>
      </c>
      <c r="E26" s="4">
        <v>325000</v>
      </c>
      <c r="G26" s="4">
        <v>9400</v>
      </c>
      <c r="I26" s="15">
        <v>0</v>
      </c>
      <c r="J26" s="16"/>
      <c r="K26" s="15">
        <v>0</v>
      </c>
      <c r="L26" s="16"/>
      <c r="M26" s="15">
        <v>0</v>
      </c>
      <c r="N26" s="15"/>
      <c r="O26" s="15">
        <v>3055000000</v>
      </c>
      <c r="P26" s="16"/>
      <c r="Q26" s="15">
        <v>0</v>
      </c>
      <c r="R26" s="16"/>
      <c r="S26" s="15">
        <v>3055000000</v>
      </c>
    </row>
    <row r="27" spans="1:20" ht="18" x14ac:dyDescent="0.4">
      <c r="A27" s="7" t="s">
        <v>48</v>
      </c>
      <c r="I27" s="17">
        <f>SUM(I9:$I$26)</f>
        <v>1406300000</v>
      </c>
      <c r="J27" s="16"/>
      <c r="K27" s="17">
        <f>SUM(K9:$K$26)</f>
        <v>-188328110</v>
      </c>
      <c r="L27" s="16"/>
      <c r="M27" s="17">
        <f>SUM(M9:$M$26)</f>
        <v>1217971890</v>
      </c>
      <c r="N27" s="16"/>
      <c r="O27" s="17">
        <f>SUM(O9:$O$26)</f>
        <v>17848661596</v>
      </c>
      <c r="P27" s="16"/>
      <c r="Q27" s="17">
        <f>SUM(Q9:$Q$26)</f>
        <v>-313123502</v>
      </c>
      <c r="R27" s="16"/>
      <c r="S27" s="17">
        <f>SUM(S9:$S$26)</f>
        <v>17535538094</v>
      </c>
      <c r="T27" s="16"/>
    </row>
    <row r="28" spans="1:20" ht="18" x14ac:dyDescent="0.4">
      <c r="I28" s="9"/>
      <c r="K28" s="9"/>
      <c r="M28" s="9"/>
      <c r="O28" s="9"/>
      <c r="Q28" s="9"/>
      <c r="S28" s="9"/>
    </row>
    <row r="32" spans="1:20" x14ac:dyDescent="0.4">
      <c r="M32" s="24" t="s">
        <v>266</v>
      </c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2022-05-30T06:02:37Z</cp:lastPrinted>
  <dcterms:created xsi:type="dcterms:W3CDTF">2022-05-23T04:04:56Z</dcterms:created>
  <dcterms:modified xsi:type="dcterms:W3CDTF">2022-05-30T06:04:08Z</dcterms:modified>
</cp:coreProperties>
</file>