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ی کاردان\گزارش افشا پرتفو\"/>
    </mc:Choice>
  </mc:AlternateContent>
  <xr:revisionPtr revIDLastSave="0" documentId="8_{FA9324C8-09F3-42D9-9C18-A309A70897D7}" xr6:coauthVersionLast="45" xr6:coauthVersionMax="45" xr10:uidLastSave="{00000000-0000-0000-0000-000000000000}"/>
  <bookViews>
    <workbookView xWindow="-120" yWindow="-120" windowWidth="24240" windowHeight="13140" activeTab="12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9" l="1"/>
  <c r="W66" i="2"/>
  <c r="E10" i="16"/>
  <c r="C10" i="16"/>
  <c r="I19" i="15"/>
  <c r="K18" i="15" s="1"/>
  <c r="G19" i="15"/>
  <c r="E19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K19" i="15" s="1"/>
  <c r="G9" i="15"/>
  <c r="Q27" i="14"/>
  <c r="O27" i="14"/>
  <c r="M27" i="14"/>
  <c r="K27" i="14"/>
  <c r="I27" i="14"/>
  <c r="G27" i="14"/>
  <c r="E27" i="14"/>
  <c r="C27" i="14"/>
  <c r="U47" i="13"/>
  <c r="S47" i="13"/>
  <c r="Q47" i="13"/>
  <c r="O47" i="13"/>
  <c r="M47" i="13"/>
  <c r="K47" i="13"/>
  <c r="I47" i="13"/>
  <c r="G47" i="13"/>
  <c r="E47" i="13"/>
  <c r="C47" i="13"/>
  <c r="Q70" i="12"/>
  <c r="O70" i="12"/>
  <c r="M70" i="12"/>
  <c r="K70" i="12"/>
  <c r="I70" i="12"/>
  <c r="G70" i="12"/>
  <c r="E70" i="12"/>
  <c r="C70" i="12"/>
  <c r="Q51" i="11"/>
  <c r="O51" i="11"/>
  <c r="M51" i="11"/>
  <c r="K51" i="11"/>
  <c r="I51" i="11"/>
  <c r="G51" i="11"/>
  <c r="E51" i="11"/>
  <c r="C51" i="11"/>
  <c r="S21" i="10"/>
  <c r="Q21" i="10"/>
  <c r="O21" i="10"/>
  <c r="M21" i="10"/>
  <c r="K21" i="10"/>
  <c r="I21" i="10"/>
  <c r="S23" i="9"/>
  <c r="Q23" i="9"/>
  <c r="O23" i="9"/>
  <c r="K23" i="9"/>
  <c r="I23" i="9"/>
  <c r="I12" i="8"/>
  <c r="E12" i="8"/>
  <c r="I11" i="8"/>
  <c r="G11" i="8"/>
  <c r="I10" i="8"/>
  <c r="G10" i="8"/>
  <c r="I9" i="8"/>
  <c r="G9" i="8"/>
  <c r="G12" i="8" s="1"/>
  <c r="I8" i="8"/>
  <c r="G8" i="8"/>
  <c r="S19" i="6"/>
  <c r="Q19" i="6"/>
  <c r="O19" i="6"/>
  <c r="M19" i="6"/>
  <c r="K19" i="6"/>
  <c r="AI16" i="4"/>
  <c r="AG16" i="4"/>
  <c r="AE16" i="4"/>
  <c r="AC16" i="4"/>
  <c r="AA16" i="4"/>
  <c r="Y16" i="4"/>
  <c r="X16" i="4"/>
  <c r="V16" i="4"/>
  <c r="U16" i="4"/>
  <c r="S16" i="4"/>
  <c r="Q16" i="4"/>
  <c r="O16" i="4"/>
  <c r="U66" i="2"/>
  <c r="S66" i="2"/>
  <c r="Q66" i="2"/>
  <c r="O66" i="2"/>
  <c r="M66" i="2"/>
  <c r="L66" i="2"/>
  <c r="J66" i="2"/>
  <c r="I66" i="2"/>
  <c r="G66" i="2"/>
  <c r="E66" i="2"/>
  <c r="C66" i="2"/>
</calcChain>
</file>

<file path=xl/sharedStrings.xml><?xml version="1.0" encoding="utf-8"?>
<sst xmlns="http://schemas.openxmlformats.org/spreadsheetml/2006/main" count="617" uniqueCount="273">
  <si>
    <t>‫صندوق سرمایه گذاری مشترک کیمیای کاردان</t>
  </si>
  <si>
    <t>‫صورت وضعیت پورتفوی</t>
  </si>
  <si>
    <t>‫برای ماه منتهی به 1400/12/29</t>
  </si>
  <si>
    <t>‫1- سرمایه گذاری ها</t>
  </si>
  <si>
    <t>‫1-1- سرمایه گذاری در سهام و حق تقدم سهام</t>
  </si>
  <si>
    <t>‫1400/11/30</t>
  </si>
  <si>
    <t>‫تغییرات طی دوره</t>
  </si>
  <si>
    <t>‫1400/12/29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</si>
  <si>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</si>
  <si>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</si>
  <si>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</si>
  <si>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</si>
  <si>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</si>
  <si>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</si>
  <si>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</si>
  <si>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</si>
  <si>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</si>
  <si>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</si>
  <si>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</si>
  <si>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‫البرز دارو</t>
  </si>
  <si>
    <t>‫باما</t>
  </si>
  <si>
    <t>‫بانك خاورميانه</t>
  </si>
  <si>
    <t>‫بانك ملت</t>
  </si>
  <si>
    <t>‫برق مپنا</t>
  </si>
  <si>
    <t>‫بهمن دیزل</t>
  </si>
  <si>
    <t>‫بيمه اتكايي آواي پارس70%تاديه</t>
  </si>
  <si>
    <t>‫بيمه اتكايي تهران رواك50%تاديه</t>
  </si>
  <si>
    <t>‫تامين سرمايه خليج فارس-پذيره</t>
  </si>
  <si>
    <t xml:space="preserve">‫تراكتور سازي </t>
  </si>
  <si>
    <t>‫توسعه سامانه ي نرم افزاري نگين</t>
  </si>
  <si>
    <t>‫توسعه صنایع بهشهر</t>
  </si>
  <si>
    <t>‫توليد و توسعه سرب روي ايرانيان</t>
  </si>
  <si>
    <t>‫حمل و نقل ريلي پارسيان</t>
  </si>
  <si>
    <t>‫داروسازي سبحان انكولوژي</t>
  </si>
  <si>
    <t>‫ذوب آهن اصفهان</t>
  </si>
  <si>
    <t>‫ريل پرداز نو آفرين</t>
  </si>
  <si>
    <t>‫زامياد</t>
  </si>
  <si>
    <t>‫سرمايه گذاري البرز</t>
  </si>
  <si>
    <t>‫سرمايه گذاري سپه</t>
  </si>
  <si>
    <t>‫سرمايه گذاري غدير</t>
  </si>
  <si>
    <t>‫سرمايه گذاري ملي ايران</t>
  </si>
  <si>
    <t>‫سرمايه گذاري هامون صبا (تقدم)</t>
  </si>
  <si>
    <t>‫سرمايه گذاري پارس آريان</t>
  </si>
  <si>
    <t>‫سرمايه گذاري پارس آريان (تقدم)</t>
  </si>
  <si>
    <t>‫سيمان كرمان</t>
  </si>
  <si>
    <t xml:space="preserve">‫شهرسازي و خانه سازي باغميشه </t>
  </si>
  <si>
    <t>‫صنايع شيميايي كيمياگران امروز</t>
  </si>
  <si>
    <t>‫صندوق بازنشستگي</t>
  </si>
  <si>
    <t>‫صنعتی صبانور</t>
  </si>
  <si>
    <t>‫غلتك سازان سپاهان</t>
  </si>
  <si>
    <t>‫فجر انرژي خليج فارس</t>
  </si>
  <si>
    <t>‫فولاد اميركبير</t>
  </si>
  <si>
    <t>‫كالسيمين</t>
  </si>
  <si>
    <t>‫كشت و صنعت شهداب</t>
  </si>
  <si>
    <t>‫كوير تاير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</si>
  <si>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</si>
  <si>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</si>
  <si>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</si>
  <si>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</si>
  <si>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</si>
  <si>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‫نسوز آذر</t>
  </si>
  <si>
    <t>‫نفت اصفهان</t>
  </si>
  <si>
    <t>‫نفت تبريز</t>
  </si>
  <si>
    <t>‫نفت تهران</t>
  </si>
  <si>
    <t>‫همكاران سيستم</t>
  </si>
  <si>
    <t>‫پتروشيمي غدير</t>
  </si>
  <si>
    <t>‫پتروشیمی تامین</t>
  </si>
  <si>
    <t>‫پتروشیمی مارون</t>
  </si>
  <si>
    <t>‫پديده شيمي قرن</t>
  </si>
  <si>
    <t>‫پليمر آريا ساسول</t>
  </si>
  <si>
    <t>‫چادرملو</t>
  </si>
  <si>
    <t>‫گل گهر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</si>
  <si>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</si>
  <si>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</si>
  <si>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</si>
  <si>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</si>
  <si>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</si>
  <si>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</si>
  <si>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</si>
  <si>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</si>
  <si>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</si>
  <si>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</si>
  <si>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</si>
  <si>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</si>
  <si>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</si>
  <si>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</si>
  <si>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</si>
  <si>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</si>
  <si>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</si>
  <si>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</si>
  <si>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</si>
  <si>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</si>
  <si>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</si>
  <si>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</si>
  <si>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</si>
  <si>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</si>
  <si>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</si>
  <si>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</si>
  <si>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</si>
  <si>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</si>
  <si>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</si>
  <si>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</si>
  <si>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</si>
  <si>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</si>
  <si>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‫مشاركت دولتي10-شرايط خاص001226</t>
  </si>
  <si>
    <t>‫1396/12/26</t>
  </si>
  <si>
    <t>‫1400/12/26</t>
  </si>
  <si>
    <t>‫15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</si>
  <si>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</si>
  <si>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</si>
  <si>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</si>
  <si>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</si>
  <si>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</si>
  <si>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</si>
  <si>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</si>
  <si>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</si>
  <si>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</si>
  <si>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</si>
  <si>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</si>
  <si>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</si>
  <si>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</si>
  <si>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</si>
  <si>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</si>
  <si>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</si>
  <si>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</si>
  <si>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</si>
  <si>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</si>
  <si>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</si>
  <si>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</si>
  <si>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</si>
  <si>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</si>
  <si>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</si>
  <si>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</si>
  <si>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</si>
  <si>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</si>
  <si>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</si>
  <si>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</si>
  <si>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</si>
  <si>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</si>
  <si>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</si>
  <si>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</si>
  <si>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</si>
  <si>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</si>
  <si>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پاسارگاد</t>
  </si>
  <si>
    <t>‫279-9012-15168673-1</t>
  </si>
  <si>
    <t>‫1400/11/24</t>
  </si>
  <si>
    <t>‫22</t>
  </si>
  <si>
    <t>‫279-8100-15168673-1</t>
  </si>
  <si>
    <t>‫1400/12/24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</si>
  <si>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</si>
  <si>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</si>
  <si>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</si>
  <si>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</si>
  <si>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</si>
  <si>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</si>
  <si>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</si>
  <si>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</si>
  <si>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</si>
  <si>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</si>
  <si>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</si>
  <si>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</si>
  <si>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</si>
  <si>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</si>
  <si>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</si>
  <si>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</si>
  <si>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</si>
  <si>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</si>
  <si>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</si>
  <si>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</si>
  <si>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</si>
  <si>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</si>
  <si>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</si>
  <si>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</si>
  <si>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</si>
  <si>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‫1400/11/09</t>
  </si>
  <si>
    <t>‫1400/09/06</t>
  </si>
  <si>
    <t>‫1400/12/23</t>
  </si>
  <si>
    <t>‫سپيد ماكيان</t>
  </si>
  <si>
    <t>‫1400/04/27</t>
  </si>
  <si>
    <t>‫1400/04/31</t>
  </si>
  <si>
    <t>‫فولاد خوزستان</t>
  </si>
  <si>
    <t>‫1400/04/09</t>
  </si>
  <si>
    <t>‫فولاد مباركه</t>
  </si>
  <si>
    <t>‫1400/05/11</t>
  </si>
  <si>
    <t>‫1400/12/11</t>
  </si>
  <si>
    <t>‫1400/04/29</t>
  </si>
  <si>
    <t>‫1400/07/14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</si>
  <si>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</si>
  <si>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</si>
  <si>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</si>
  <si>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</si>
  <si>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‫1401/02/08</t>
  </si>
  <si>
    <t>‫بلند مدت-1-15168673-9012-279-پاسارگاد</t>
  </si>
  <si>
    <t>‫1402/11/24</t>
  </si>
  <si>
    <t>‫بلند مدت-1-6667725-283-205-اقتصاد نوين</t>
  </si>
  <si>
    <t>‫1400/12/28</t>
  </si>
  <si>
    <t>‫1401/12/28</t>
  </si>
  <si>
    <t>‫بلند مدت-2-6667725-283-205-اقتصاد نوين</t>
  </si>
  <si>
    <t>‫1400/12/20</t>
  </si>
  <si>
    <t>‫1402/10/20</t>
  </si>
  <si>
    <t>‫كوتاه مدت-1-1627461-810-829-سامان</t>
  </si>
  <si>
    <t>‫1400/12/01</t>
  </si>
  <si>
    <t>‫-</t>
  </si>
  <si>
    <t>‫كوتاه مدت-1-1627461-810-849-سامان</t>
  </si>
  <si>
    <t>‫كوتاه مدت-1-263914-810-849-سامان</t>
  </si>
  <si>
    <t>‫كوتاه مدت-1-6667725-850-205-اقتصاد نوين</t>
  </si>
  <si>
    <t>‫1400/12/27</t>
  </si>
  <si>
    <t>‫كوتاه مدت-279928865-تجارت</t>
  </si>
  <si>
    <t>‫1400/12/30</t>
  </si>
  <si>
    <t>‫كوتاه مدت-98031693-تجارت</t>
  </si>
  <si>
    <t>‫بلند مدت-6166243589-تجارت</t>
  </si>
  <si>
    <t>‫1401/11/28</t>
  </si>
  <si>
    <t>‫19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</si>
  <si>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</si>
  <si>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</si>
  <si>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</si>
  <si>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</si>
  <si>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‫اسنادخزانه-م11بودجه98-001013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</si>
  <si>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</si>
  <si>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</si>
  <si>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</si>
  <si>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</si>
  <si>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</si>
  <si>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</si>
  <si>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</si>
  <si>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</si>
  <si>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</si>
  <si>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</si>
  <si>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</si>
  <si>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‫بیمه اتکایی ایرانیان</t>
  </si>
  <si>
    <t>‫تجلي توسعه معادن و فلزات</t>
  </si>
  <si>
    <t>‫توليدات پتروشيمي قائد بصير</t>
  </si>
  <si>
    <t>‫س. و خدمات مديريت صند. ب كشوري</t>
  </si>
  <si>
    <t>‫سرمايه گذاري هامون صبا</t>
  </si>
  <si>
    <t>‫سينا دارو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</si>
  <si>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</si>
  <si>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</si>
  <si>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</si>
  <si>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</si>
  <si>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</si>
  <si>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</si>
  <si>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</si>
  <si>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‫تراكتور سازي</t>
  </si>
  <si>
    <t>‫شهرسازي و خانه سازي باغميشه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</si>
  <si>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</si>
  <si>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</si>
  <si>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</si>
  <si>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</si>
  <si>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</si>
  <si>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</si>
  <si>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</si>
  <si>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‫پارس آريان</t>
  </si>
  <si>
    <t>‫بيمه اتكايي ايرانيان</t>
  </si>
  <si>
    <t>‫تامين سرمايه خليج فارس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</si>
  <si>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</si>
  <si>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</si>
  <si>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</si>
  <si>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</si>
  <si>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</si>
  <si>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</si>
  <si>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</si>
  <si>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</si>
  <si>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</si>
  <si>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</si>
  <si>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</si>
  <si>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</si>
  <si>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</si>
  <si>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</si>
  <si>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‫849-810-263914-1</t>
  </si>
  <si>
    <t>‫سپرده بانکی بلند مدت - تجارت</t>
  </si>
  <si>
    <t>‫6166243589</t>
  </si>
  <si>
    <t>‫4-2- سایر درآمدها:</t>
  </si>
  <si>
    <t>‫بانك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</si>
</sst>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1"/>
      <name val="B Nazanin"/>
      <charset val="178"/>
    </font>
    <font>
      <sz val="12"/>
      <color theme="4" tint="0.3999755851924192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/>
    <xf numFmtId="37" fontId="2" fillId="0" borderId="0" xfId="0" applyNumberFormat="1" applyFont="1" applyAlignment="1">
      <alignment horizontal="right" vertical="center"/>
    </xf>
    <xf numFmtId="37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  <xf numFmtId="37" fontId="2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/>
    <xf numFmtId="37" fontId="7" fillId="0" borderId="3" xfId="0" applyNumberFormat="1" applyFont="1" applyBorder="1" applyAlignment="1">
      <alignment horizontal="center" vertical="center"/>
    </xf>
    <xf numFmtId="37" fontId="1" fillId="0" borderId="0" xfId="0" applyNumberFormat="1" applyFont="1"/>
    <xf numFmtId="37" fontId="3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7" workbookViewId="0">
      <selection activeCell="B25" sqref="B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25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5">
      <c r="A23" s="25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5">
      <c r="A24" s="25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8"/>
  <sheetViews>
    <sheetView rightToLeft="1" view="pageBreakPreview" topLeftCell="A43" zoomScale="60" zoomScaleNormal="96" workbookViewId="0">
      <selection activeCell="B25" sqref="B25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1:21" ht="21" x14ac:dyDescent="0.45">
      <c r="A5" s="3" t="s">
        <v>244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7" spans="1:21" ht="21" x14ac:dyDescent="0.45">
      <c r="C7" s="10" t="s">
        <v>165</v>
      </c>
      <c r="D7" s="11"/>
      <c r="E7" s="11"/>
      <c r="F7" s="11"/>
      <c r="G7" s="11"/>
      <c r="H7" s="11"/>
      <c r="I7" s="11"/>
      <c r="J7" s="11"/>
      <c r="K7" s="11"/>
      <c r="M7" s="10" t="s">
        <v>7</v>
      </c>
      <c r="N7" s="11"/>
      <c r="O7" s="11"/>
      <c r="P7" s="11"/>
      <c r="Q7" s="11"/>
      <c r="R7" s="11"/>
      <c r="S7" s="11"/>
      <c r="T7" s="11"/>
      <c r="U7" s="11"/>
    </row>
    <row r="8" spans="1:21" ht="42" x14ac:dyDescent="0.45">
      <c r="A8" s="4" t="s">
        <v>245</v>
      </c>
      <c r="C8" s="5" t="s">
        <v>163</v>
      </c>
      <c r="E8" s="5" t="s">
        <v>246</v>
      </c>
      <c r="G8" s="5" t="s">
        <v>247</v>
      </c>
      <c r="I8" s="5" t="s">
        <v>248</v>
      </c>
      <c r="K8" s="5" t="s">
        <v>249</v>
      </c>
      <c r="M8" s="5" t="s">
        <v>163</v>
      </c>
      <c r="O8" s="5" t="s">
        <v>246</v>
      </c>
      <c r="Q8" s="5" t="s">
        <v>247</v>
      </c>
      <c r="S8" s="5" t="s">
        <v>248</v>
      </c>
      <c r="U8" s="5" t="s">
        <v>249</v>
      </c>
    </row>
    <row r="9" spans="1:21" ht="18.75" x14ac:dyDescent="0.45">
      <c r="A9" s="6" t="s">
        <v>250</v>
      </c>
      <c r="C9" s="7">
        <v>0</v>
      </c>
      <c r="E9" s="7">
        <v>2770896641</v>
      </c>
      <c r="G9" s="7">
        <v>0</v>
      </c>
      <c r="I9" s="7">
        <v>2770896641</v>
      </c>
      <c r="K9" s="13">
        <v>9.0623451801871008E-2</v>
      </c>
      <c r="M9" s="7">
        <v>536247400</v>
      </c>
      <c r="O9" s="7">
        <v>-5153029029</v>
      </c>
      <c r="Q9" s="7">
        <v>-1394105476</v>
      </c>
      <c r="S9" s="7">
        <v>-6010887105</v>
      </c>
      <c r="U9" s="13">
        <v>-7.8163800904136771E-2</v>
      </c>
    </row>
    <row r="10" spans="1:21" ht="18.75" x14ac:dyDescent="0.45">
      <c r="A10" s="6" t="s">
        <v>18</v>
      </c>
      <c r="C10" s="7">
        <v>0</v>
      </c>
      <c r="E10" s="7">
        <v>4407227215</v>
      </c>
      <c r="G10" s="7">
        <v>-3041339706</v>
      </c>
      <c r="I10" s="7">
        <v>1365887509</v>
      </c>
      <c r="K10" s="13">
        <v>4.4671980544884984E-2</v>
      </c>
      <c r="M10" s="7">
        <v>0</v>
      </c>
      <c r="O10" s="7">
        <v>0</v>
      </c>
      <c r="Q10" s="7">
        <v>-3041339706</v>
      </c>
      <c r="S10" s="7">
        <v>-3041339706</v>
      </c>
      <c r="U10" s="13">
        <v>-3.954868343208217E-2</v>
      </c>
    </row>
    <row r="11" spans="1:21" ht="18.75" x14ac:dyDescent="0.45">
      <c r="A11" s="6" t="s">
        <v>23</v>
      </c>
      <c r="C11" s="7">
        <v>0</v>
      </c>
      <c r="E11" s="7">
        <v>-216297457</v>
      </c>
      <c r="G11" s="7">
        <v>0</v>
      </c>
      <c r="I11" s="7">
        <v>-216297457</v>
      </c>
      <c r="K11" s="13">
        <v>-7.0741080267189829E-3</v>
      </c>
      <c r="M11" s="7">
        <v>42000000</v>
      </c>
      <c r="O11" s="7">
        <v>-1164405186</v>
      </c>
      <c r="Q11" s="7">
        <v>104699564</v>
      </c>
      <c r="S11" s="7">
        <v>-1017705622</v>
      </c>
      <c r="U11" s="13">
        <v>-1.3233943380979316E-2</v>
      </c>
    </row>
    <row r="12" spans="1:21" ht="37.5" x14ac:dyDescent="0.45">
      <c r="A12" s="6" t="s">
        <v>29</v>
      </c>
      <c r="C12" s="7">
        <v>0</v>
      </c>
      <c r="E12" s="7">
        <v>-905704402</v>
      </c>
      <c r="G12" s="7">
        <v>0</v>
      </c>
      <c r="I12" s="7">
        <v>-905704402</v>
      </c>
      <c r="K12" s="13">
        <v>-2.9621479923469078E-2</v>
      </c>
      <c r="M12" s="7">
        <v>139922860</v>
      </c>
      <c r="O12" s="7">
        <v>4906123203</v>
      </c>
      <c r="Q12" s="7">
        <v>1676169118</v>
      </c>
      <c r="S12" s="7">
        <v>6722215181</v>
      </c>
      <c r="U12" s="13">
        <v>8.7413701149931966E-2</v>
      </c>
    </row>
    <row r="13" spans="1:21" ht="37.5" x14ac:dyDescent="0.45">
      <c r="A13" s="6" t="s">
        <v>31</v>
      </c>
      <c r="C13" s="7">
        <v>0</v>
      </c>
      <c r="E13" s="7">
        <v>1759468500</v>
      </c>
      <c r="G13" s="7">
        <v>0</v>
      </c>
      <c r="I13" s="7">
        <v>1759468500</v>
      </c>
      <c r="K13" s="13">
        <v>5.7544228264362854E-2</v>
      </c>
      <c r="M13" s="7">
        <v>0</v>
      </c>
      <c r="O13" s="7">
        <v>-5323031126</v>
      </c>
      <c r="Q13" s="7">
        <v>0</v>
      </c>
      <c r="S13" s="7">
        <v>-5323031126</v>
      </c>
      <c r="U13" s="13">
        <v>-6.921912487644151E-2</v>
      </c>
    </row>
    <row r="14" spans="1:21" ht="18.75" x14ac:dyDescent="0.45">
      <c r="A14" s="6" t="s">
        <v>32</v>
      </c>
      <c r="C14" s="7">
        <v>0</v>
      </c>
      <c r="E14" s="7">
        <v>576549000</v>
      </c>
      <c r="G14" s="7">
        <v>0</v>
      </c>
      <c r="I14" s="7">
        <v>576549000</v>
      </c>
      <c r="K14" s="13">
        <v>1.8856300787192345E-2</v>
      </c>
      <c r="M14" s="7">
        <v>345000000</v>
      </c>
      <c r="O14" s="7">
        <v>-130767561</v>
      </c>
      <c r="Q14" s="7">
        <v>172507939</v>
      </c>
      <c r="S14" s="7">
        <v>386740378</v>
      </c>
      <c r="U14" s="13">
        <v>5.0290576714437556E-3</v>
      </c>
    </row>
    <row r="15" spans="1:21" ht="18.75" x14ac:dyDescent="0.45">
      <c r="A15" s="6" t="s">
        <v>35</v>
      </c>
      <c r="C15" s="7">
        <v>0</v>
      </c>
      <c r="E15" s="7">
        <v>1071717661</v>
      </c>
      <c r="G15" s="7">
        <v>98615298</v>
      </c>
      <c r="I15" s="7">
        <v>1170332959</v>
      </c>
      <c r="K15" s="13">
        <v>3.8276278852393895E-2</v>
      </c>
      <c r="M15" s="7">
        <v>0</v>
      </c>
      <c r="O15" s="7">
        <v>449201050</v>
      </c>
      <c r="Q15" s="7">
        <v>1825378581</v>
      </c>
      <c r="S15" s="7">
        <v>2274579631</v>
      </c>
      <c r="U15" s="13">
        <v>2.957796184030791E-2</v>
      </c>
    </row>
    <row r="16" spans="1:21" ht="18.75" x14ac:dyDescent="0.45">
      <c r="A16" s="6" t="s">
        <v>36</v>
      </c>
      <c r="C16" s="7">
        <v>0</v>
      </c>
      <c r="E16" s="7">
        <v>387542663</v>
      </c>
      <c r="G16" s="7">
        <v>0</v>
      </c>
      <c r="I16" s="7">
        <v>387542663</v>
      </c>
      <c r="K16" s="13">
        <v>1.2674761419059818E-2</v>
      </c>
      <c r="M16" s="7">
        <v>0</v>
      </c>
      <c r="O16" s="7">
        <v>387542663</v>
      </c>
      <c r="Q16" s="7">
        <v>0</v>
      </c>
      <c r="S16" s="7">
        <v>387542663</v>
      </c>
      <c r="U16" s="13">
        <v>5.0394903486697526E-3</v>
      </c>
    </row>
    <row r="17" spans="1:21" ht="18.75" x14ac:dyDescent="0.45">
      <c r="A17" s="6" t="s">
        <v>39</v>
      </c>
      <c r="C17" s="7">
        <v>4101250000</v>
      </c>
      <c r="E17" s="7">
        <v>-506965500</v>
      </c>
      <c r="G17" s="7">
        <v>0</v>
      </c>
      <c r="I17" s="7">
        <v>3594284500</v>
      </c>
      <c r="K17" s="13">
        <v>0.11755273124529442</v>
      </c>
      <c r="M17" s="7">
        <v>4101250000</v>
      </c>
      <c r="O17" s="7">
        <v>-1779209628</v>
      </c>
      <c r="Q17" s="7">
        <v>1681622332</v>
      </c>
      <c r="S17" s="7">
        <v>4003662704</v>
      </c>
      <c r="U17" s="13">
        <v>5.2062447525002033E-2</v>
      </c>
    </row>
    <row r="18" spans="1:21" ht="18.75" x14ac:dyDescent="0.45">
      <c r="A18" s="6" t="s">
        <v>40</v>
      </c>
      <c r="C18" s="7">
        <v>0</v>
      </c>
      <c r="E18" s="7">
        <v>5802981834</v>
      </c>
      <c r="G18" s="7">
        <v>-6464161573</v>
      </c>
      <c r="I18" s="7">
        <v>-661179739</v>
      </c>
      <c r="K18" s="13">
        <v>-2.1624188114074138E-2</v>
      </c>
      <c r="M18" s="7">
        <v>0</v>
      </c>
      <c r="O18" s="7">
        <v>15828019</v>
      </c>
      <c r="Q18" s="7">
        <v>-6464161573</v>
      </c>
      <c r="S18" s="7">
        <v>-6448333554</v>
      </c>
      <c r="U18" s="13">
        <v>-8.385222534940967E-2</v>
      </c>
    </row>
    <row r="19" spans="1:21" ht="18.75" x14ac:dyDescent="0.45">
      <c r="A19" s="6" t="s">
        <v>233</v>
      </c>
      <c r="C19" s="7">
        <v>0</v>
      </c>
      <c r="E19" s="7">
        <v>-194130</v>
      </c>
      <c r="G19" s="7">
        <v>41920</v>
      </c>
      <c r="I19" s="7">
        <v>-152210</v>
      </c>
      <c r="K19" s="13">
        <v>-4.978098206429197E-6</v>
      </c>
      <c r="M19" s="7">
        <v>0</v>
      </c>
      <c r="O19" s="7">
        <v>0</v>
      </c>
      <c r="Q19" s="7">
        <v>869371</v>
      </c>
      <c r="S19" s="7">
        <v>869371</v>
      </c>
      <c r="U19" s="13">
        <v>1.1305043759565051E-5</v>
      </c>
    </row>
    <row r="20" spans="1:21" ht="37.5" x14ac:dyDescent="0.45">
      <c r="A20" s="6" t="s">
        <v>46</v>
      </c>
      <c r="C20" s="7">
        <v>0</v>
      </c>
      <c r="E20" s="7">
        <v>498182472</v>
      </c>
      <c r="G20" s="7">
        <v>0</v>
      </c>
      <c r="I20" s="7">
        <v>498182472</v>
      </c>
      <c r="K20" s="13">
        <v>1.6293287368357293E-2</v>
      </c>
      <c r="M20" s="7">
        <v>0</v>
      </c>
      <c r="O20" s="7">
        <v>2901520182</v>
      </c>
      <c r="Q20" s="7">
        <v>2147178697</v>
      </c>
      <c r="S20" s="7">
        <v>5048698879</v>
      </c>
      <c r="U20" s="13">
        <v>6.5651789346506867E-2</v>
      </c>
    </row>
    <row r="21" spans="1:21" ht="18.75" x14ac:dyDescent="0.45">
      <c r="A21" s="6" t="s">
        <v>47</v>
      </c>
      <c r="C21" s="7">
        <v>0</v>
      </c>
      <c r="E21" s="7">
        <v>1365924105</v>
      </c>
      <c r="G21" s="7">
        <v>0</v>
      </c>
      <c r="I21" s="7">
        <v>1365924105</v>
      </c>
      <c r="K21" s="13">
        <v>4.4673177433932766E-2</v>
      </c>
      <c r="M21" s="7">
        <v>2000000000</v>
      </c>
      <c r="O21" s="7">
        <v>321821040</v>
      </c>
      <c r="Q21" s="7">
        <v>0</v>
      </c>
      <c r="S21" s="7">
        <v>2321821040</v>
      </c>
      <c r="U21" s="13">
        <v>3.0192275172600463E-2</v>
      </c>
    </row>
    <row r="22" spans="1:21" ht="18.75" x14ac:dyDescent="0.45">
      <c r="A22" s="6" t="s">
        <v>54</v>
      </c>
      <c r="C22" s="7">
        <v>1001000000</v>
      </c>
      <c r="E22" s="7">
        <v>-1140036183</v>
      </c>
      <c r="G22" s="7">
        <v>0</v>
      </c>
      <c r="I22" s="7">
        <v>-139036183</v>
      </c>
      <c r="K22" s="13">
        <v>-4.547242449386122E-3</v>
      </c>
      <c r="M22" s="7">
        <v>1001000000</v>
      </c>
      <c r="O22" s="7">
        <v>-8870177906</v>
      </c>
      <c r="Q22" s="7">
        <v>0</v>
      </c>
      <c r="S22" s="7">
        <v>-7869177906</v>
      </c>
      <c r="U22" s="13">
        <v>-0.10232846572882288</v>
      </c>
    </row>
    <row r="23" spans="1:21" ht="37.5" x14ac:dyDescent="0.45">
      <c r="A23" s="6" t="s">
        <v>57</v>
      </c>
      <c r="C23" s="7">
        <v>0</v>
      </c>
      <c r="E23" s="7">
        <v>405254523</v>
      </c>
      <c r="G23" s="7">
        <v>0</v>
      </c>
      <c r="I23" s="7">
        <v>405254523</v>
      </c>
      <c r="K23" s="13">
        <v>1.3254035964086589E-2</v>
      </c>
      <c r="M23" s="7">
        <v>0</v>
      </c>
      <c r="O23" s="7">
        <v>-4279251016</v>
      </c>
      <c r="Q23" s="7">
        <v>-10974614</v>
      </c>
      <c r="S23" s="7">
        <v>-4290225630</v>
      </c>
      <c r="U23" s="13">
        <v>-5.5788827192944715E-2</v>
      </c>
    </row>
    <row r="24" spans="1:21" ht="18.75" x14ac:dyDescent="0.45">
      <c r="A24" s="6" t="s">
        <v>58</v>
      </c>
      <c r="C24" s="7">
        <v>0</v>
      </c>
      <c r="E24" s="7">
        <v>874764000</v>
      </c>
      <c r="G24" s="7">
        <v>0</v>
      </c>
      <c r="I24" s="7">
        <v>874764000</v>
      </c>
      <c r="K24" s="13">
        <v>2.8609559815050457E-2</v>
      </c>
      <c r="M24" s="7">
        <v>560000000</v>
      </c>
      <c r="O24" s="7">
        <v>3638223000</v>
      </c>
      <c r="Q24" s="7">
        <v>0</v>
      </c>
      <c r="S24" s="7">
        <v>4198223000</v>
      </c>
      <c r="U24" s="13">
        <v>5.4592452160714434E-2</v>
      </c>
    </row>
    <row r="25" spans="1:21" ht="18.75" x14ac:dyDescent="0.45">
      <c r="A25" s="6" t="s">
        <v>59</v>
      </c>
      <c r="C25" s="7">
        <v>0</v>
      </c>
      <c r="E25" s="7">
        <v>467203301</v>
      </c>
      <c r="G25" s="7">
        <v>0</v>
      </c>
      <c r="I25" s="7">
        <v>467203301</v>
      </c>
      <c r="K25" s="13">
        <v>1.5280099301924317E-2</v>
      </c>
      <c r="M25" s="7">
        <v>108333300</v>
      </c>
      <c r="O25" s="7">
        <v>-2029738786</v>
      </c>
      <c r="Q25" s="7">
        <v>-452168080</v>
      </c>
      <c r="S25" s="7">
        <v>-2373573566</v>
      </c>
      <c r="U25" s="13">
        <v>-3.0865249738232431E-2</v>
      </c>
    </row>
    <row r="26" spans="1:21" ht="18.75" x14ac:dyDescent="0.45">
      <c r="A26" s="6" t="s">
        <v>61</v>
      </c>
      <c r="C26" s="7">
        <v>0</v>
      </c>
      <c r="E26" s="7">
        <v>206752964</v>
      </c>
      <c r="G26" s="7">
        <v>0</v>
      </c>
      <c r="I26" s="7">
        <v>206752964</v>
      </c>
      <c r="K26" s="13">
        <v>6.7619509839190618E-3</v>
      </c>
      <c r="M26" s="7">
        <v>58828515</v>
      </c>
      <c r="O26" s="7">
        <v>206752964</v>
      </c>
      <c r="Q26" s="7">
        <v>-148725950</v>
      </c>
      <c r="S26" s="7">
        <v>116855529</v>
      </c>
      <c r="U26" s="13">
        <v>1.5195547917886873E-3</v>
      </c>
    </row>
    <row r="27" spans="1:21" ht="18.75" x14ac:dyDescent="0.45">
      <c r="A27" s="6" t="s">
        <v>251</v>
      </c>
      <c r="C27" s="7">
        <v>0</v>
      </c>
      <c r="E27" s="7">
        <v>1523669111</v>
      </c>
      <c r="G27" s="7">
        <v>-733274646</v>
      </c>
      <c r="I27" s="7">
        <v>790394465</v>
      </c>
      <c r="K27" s="13">
        <v>2.5850215285382463E-2</v>
      </c>
      <c r="M27" s="7">
        <v>0</v>
      </c>
      <c r="O27" s="7">
        <v>-426790011</v>
      </c>
      <c r="Q27" s="7">
        <v>-733274646</v>
      </c>
      <c r="S27" s="7">
        <v>-1160064657</v>
      </c>
      <c r="U27" s="13">
        <v>-1.5085138233630778E-2</v>
      </c>
    </row>
    <row r="28" spans="1:21" ht="18.75" x14ac:dyDescent="0.45">
      <c r="A28" s="6" t="s">
        <v>65</v>
      </c>
      <c r="C28" s="7">
        <v>0</v>
      </c>
      <c r="E28" s="7">
        <v>5232679200</v>
      </c>
      <c r="G28" s="7">
        <v>0</v>
      </c>
      <c r="I28" s="7">
        <v>5232679200</v>
      </c>
      <c r="K28" s="13">
        <v>0.17113718507548364</v>
      </c>
      <c r="M28" s="7">
        <v>0</v>
      </c>
      <c r="O28" s="7">
        <v>-10539057845</v>
      </c>
      <c r="Q28" s="7">
        <v>0</v>
      </c>
      <c r="S28" s="7">
        <v>-10539057845</v>
      </c>
      <c r="U28" s="13">
        <v>-0.13704679604255532</v>
      </c>
    </row>
    <row r="29" spans="1:21" ht="18.75" x14ac:dyDescent="0.45">
      <c r="A29" s="6" t="s">
        <v>68</v>
      </c>
      <c r="C29" s="7">
        <v>0</v>
      </c>
      <c r="E29" s="7">
        <v>689791912</v>
      </c>
      <c r="G29" s="7">
        <v>0</v>
      </c>
      <c r="I29" s="7">
        <v>689791912</v>
      </c>
      <c r="K29" s="13">
        <v>2.2559962419923571E-2</v>
      </c>
      <c r="M29" s="7">
        <v>640000000</v>
      </c>
      <c r="O29" s="7">
        <v>-3385824813</v>
      </c>
      <c r="Q29" s="7">
        <v>-707182390</v>
      </c>
      <c r="S29" s="7">
        <v>-3453007203</v>
      </c>
      <c r="U29" s="13">
        <v>-4.4901885998047238E-2</v>
      </c>
    </row>
    <row r="30" spans="1:21" ht="18.75" x14ac:dyDescent="0.45">
      <c r="A30" s="6" t="s">
        <v>69</v>
      </c>
      <c r="C30" s="7">
        <v>0</v>
      </c>
      <c r="E30" s="7">
        <v>2792037937</v>
      </c>
      <c r="G30" s="7">
        <v>0</v>
      </c>
      <c r="I30" s="7">
        <v>2792037937</v>
      </c>
      <c r="K30" s="13">
        <v>9.1314887631968836E-2</v>
      </c>
      <c r="M30" s="7">
        <v>0</v>
      </c>
      <c r="O30" s="7">
        <v>8749777207</v>
      </c>
      <c r="Q30" s="7">
        <v>2548650794</v>
      </c>
      <c r="S30" s="7">
        <v>11298428001</v>
      </c>
      <c r="U30" s="13">
        <v>0.14692142130988967</v>
      </c>
    </row>
    <row r="31" spans="1:21" ht="18.75" x14ac:dyDescent="0.45">
      <c r="A31" s="6" t="s">
        <v>216</v>
      </c>
      <c r="L31" s="12"/>
      <c r="M31" s="7">
        <v>0</v>
      </c>
      <c r="O31" s="7">
        <v>0</v>
      </c>
      <c r="Q31" s="7">
        <v>46407332</v>
      </c>
      <c r="S31" s="7">
        <v>46407332</v>
      </c>
      <c r="U31" s="13">
        <v>6.0346724128670448E-4</v>
      </c>
    </row>
    <row r="32" spans="1:21" ht="37.5" x14ac:dyDescent="0.45">
      <c r="A32" s="6" t="s">
        <v>25</v>
      </c>
      <c r="L32" s="12"/>
      <c r="M32" s="7">
        <v>0</v>
      </c>
      <c r="O32" s="7">
        <v>-183076</v>
      </c>
      <c r="Q32" s="7">
        <v>0</v>
      </c>
      <c r="S32" s="7">
        <v>-183076</v>
      </c>
      <c r="U32" s="13">
        <v>-2.380666241830164E-6</v>
      </c>
    </row>
    <row r="33" spans="1:21" ht="18.75" x14ac:dyDescent="0.45">
      <c r="A33" s="6" t="s">
        <v>252</v>
      </c>
      <c r="L33" s="12"/>
      <c r="M33" s="7">
        <v>0</v>
      </c>
      <c r="O33" s="7">
        <v>0</v>
      </c>
      <c r="Q33" s="7">
        <v>1102752259</v>
      </c>
      <c r="S33" s="7">
        <v>1102752259</v>
      </c>
      <c r="U33" s="13">
        <v>1.433986473433576E-2</v>
      </c>
    </row>
    <row r="34" spans="1:21" ht="37.5" x14ac:dyDescent="0.45">
      <c r="A34" s="6" t="s">
        <v>26</v>
      </c>
      <c r="L34" s="12"/>
      <c r="M34" s="7">
        <v>0</v>
      </c>
      <c r="O34" s="7">
        <v>-370512</v>
      </c>
      <c r="Q34" s="7">
        <v>0</v>
      </c>
      <c r="S34" s="7">
        <v>-370512</v>
      </c>
      <c r="U34" s="13">
        <v>-4.8180286361564465E-6</v>
      </c>
    </row>
    <row r="35" spans="1:21" ht="18.75" x14ac:dyDescent="0.45">
      <c r="A35" s="6" t="s">
        <v>253</v>
      </c>
      <c r="L35" s="12"/>
      <c r="M35" s="7">
        <v>0</v>
      </c>
      <c r="O35" s="7">
        <v>-174554</v>
      </c>
      <c r="Q35" s="7">
        <v>0</v>
      </c>
      <c r="S35" s="7">
        <v>-174554</v>
      </c>
      <c r="U35" s="13">
        <v>-2.2698486703687126E-6</v>
      </c>
    </row>
    <row r="36" spans="1:21" ht="18.75" x14ac:dyDescent="0.45">
      <c r="A36" s="6" t="s">
        <v>230</v>
      </c>
      <c r="L36" s="12"/>
      <c r="M36" s="7">
        <v>0</v>
      </c>
      <c r="O36" s="7">
        <v>0</v>
      </c>
      <c r="Q36" s="7">
        <v>23131704000</v>
      </c>
      <c r="S36" s="7">
        <v>23131704000</v>
      </c>
      <c r="U36" s="13">
        <v>0.30079784804566284</v>
      </c>
    </row>
    <row r="37" spans="1:21" ht="37.5" x14ac:dyDescent="0.45">
      <c r="A37" s="6" t="s">
        <v>231</v>
      </c>
      <c r="L37" s="12"/>
      <c r="M37" s="7">
        <v>0</v>
      </c>
      <c r="O37" s="7">
        <v>0</v>
      </c>
      <c r="Q37" s="7">
        <v>2845137836</v>
      </c>
      <c r="S37" s="7">
        <v>2845137836</v>
      </c>
      <c r="U37" s="13">
        <v>3.6997332252829015E-2</v>
      </c>
    </row>
    <row r="38" spans="1:21" ht="37.5" x14ac:dyDescent="0.45">
      <c r="A38" s="6" t="s">
        <v>232</v>
      </c>
      <c r="L38" s="12"/>
      <c r="M38" s="7">
        <v>0</v>
      </c>
      <c r="O38" s="7">
        <v>0</v>
      </c>
      <c r="Q38" s="7">
        <v>4680233</v>
      </c>
      <c r="S38" s="7">
        <v>4680233</v>
      </c>
      <c r="U38" s="13">
        <v>6.0860367863616823E-5</v>
      </c>
    </row>
    <row r="39" spans="1:21" ht="18.75" x14ac:dyDescent="0.45">
      <c r="A39" s="6" t="s">
        <v>234</v>
      </c>
      <c r="L39" s="12"/>
      <c r="M39" s="7">
        <v>0</v>
      </c>
      <c r="O39" s="7">
        <v>0</v>
      </c>
      <c r="Q39" s="7">
        <v>-251075490</v>
      </c>
      <c r="S39" s="7">
        <v>-251075490</v>
      </c>
      <c r="U39" s="13">
        <v>-3.2649115296050106E-3</v>
      </c>
    </row>
    <row r="40" spans="1:21" ht="18.75" x14ac:dyDescent="0.45">
      <c r="A40" s="6" t="s">
        <v>177</v>
      </c>
      <c r="L40" s="12"/>
      <c r="M40" s="7">
        <v>12399000</v>
      </c>
      <c r="O40" s="7">
        <v>0</v>
      </c>
      <c r="Q40" s="7">
        <v>174102418</v>
      </c>
      <c r="S40" s="7">
        <v>186501418</v>
      </c>
      <c r="U40" s="13">
        <v>2.4252093659794648E-3</v>
      </c>
    </row>
    <row r="41" spans="1:21" ht="18.75" x14ac:dyDescent="0.45">
      <c r="A41" s="6" t="s">
        <v>254</v>
      </c>
      <c r="L41" s="12"/>
      <c r="M41" s="7">
        <v>0</v>
      </c>
      <c r="O41" s="7">
        <v>0</v>
      </c>
      <c r="Q41" s="7">
        <v>-584054960</v>
      </c>
      <c r="S41" s="7">
        <v>-584054960</v>
      </c>
      <c r="U41" s="13">
        <v>-7.5948782289621073E-3</v>
      </c>
    </row>
    <row r="42" spans="1:21" ht="18.75" x14ac:dyDescent="0.45">
      <c r="A42" s="6" t="s">
        <v>236</v>
      </c>
      <c r="L42" s="12"/>
      <c r="M42" s="7">
        <v>0</v>
      </c>
      <c r="O42" s="7">
        <v>0</v>
      </c>
      <c r="Q42" s="7">
        <v>49349611</v>
      </c>
      <c r="S42" s="7">
        <v>49349611</v>
      </c>
      <c r="U42" s="13">
        <v>6.4172776855049552E-4</v>
      </c>
    </row>
    <row r="43" spans="1:21" ht="18.75" x14ac:dyDescent="0.45">
      <c r="A43" s="6" t="s">
        <v>180</v>
      </c>
      <c r="L43" s="12"/>
      <c r="M43" s="7">
        <v>649940000</v>
      </c>
      <c r="O43" s="7">
        <v>0</v>
      </c>
      <c r="Q43" s="7">
        <v>3023125683</v>
      </c>
      <c r="S43" s="7">
        <v>3673065683</v>
      </c>
      <c r="U43" s="13">
        <v>4.7763461488905992E-2</v>
      </c>
    </row>
    <row r="44" spans="1:21" ht="18.75" x14ac:dyDescent="0.45">
      <c r="A44" s="6" t="s">
        <v>182</v>
      </c>
      <c r="L44" s="12"/>
      <c r="M44" s="7">
        <v>2595835321</v>
      </c>
      <c r="O44" s="7">
        <v>0</v>
      </c>
      <c r="Q44" s="7">
        <v>4400404064</v>
      </c>
      <c r="S44" s="7">
        <v>6996239385</v>
      </c>
      <c r="U44" s="13">
        <v>9.097703097965941E-2</v>
      </c>
    </row>
    <row r="45" spans="1:21" ht="18.75" x14ac:dyDescent="0.45">
      <c r="A45" s="6" t="s">
        <v>237</v>
      </c>
      <c r="L45" s="12"/>
      <c r="M45" s="7">
        <v>0</v>
      </c>
      <c r="O45" s="7">
        <v>0</v>
      </c>
      <c r="Q45" s="7">
        <v>-1146475</v>
      </c>
      <c r="S45" s="7">
        <v>-1146475</v>
      </c>
      <c r="U45" s="13">
        <v>-1.4908422347015649E-5</v>
      </c>
    </row>
    <row r="46" spans="1:21" ht="18.75" x14ac:dyDescent="0.45">
      <c r="A46" s="6" t="s">
        <v>255</v>
      </c>
      <c r="L46" s="12"/>
      <c r="M46" s="7">
        <v>0</v>
      </c>
      <c r="O46" s="7">
        <v>0</v>
      </c>
      <c r="Q46" s="7">
        <v>5574540010</v>
      </c>
      <c r="S46" s="7">
        <v>5574540010</v>
      </c>
      <c r="U46" s="13">
        <v>7.2489672133641686E-2</v>
      </c>
    </row>
    <row r="47" spans="1:21" ht="18.75" x14ac:dyDescent="0.45">
      <c r="A47" s="8" t="s">
        <v>72</v>
      </c>
      <c r="C47" s="8">
        <f>SUM(C9:$C$46)</f>
        <v>5102250000</v>
      </c>
      <c r="E47" s="8">
        <f>SUM(E9:$E$46)</f>
        <v>28063445367</v>
      </c>
      <c r="G47" s="8">
        <f>SUM(G9:$G$46)</f>
        <v>-10140118707</v>
      </c>
      <c r="I47" s="8">
        <f>SUM(I9:$I$46)</f>
        <v>23025576660</v>
      </c>
      <c r="K47" s="14">
        <f>SUM(K9:$K$46)</f>
        <v>0.7530620975832335</v>
      </c>
      <c r="M47" s="8">
        <f>SUM(M9:$M$46)</f>
        <v>12790756396</v>
      </c>
      <c r="O47" s="8">
        <f>SUM(O9:$O$46)</f>
        <v>-21505221721</v>
      </c>
      <c r="Q47" s="8">
        <f>SUM(Q9:$Q$46)</f>
        <v>36721070482</v>
      </c>
      <c r="S47" s="8">
        <f>SUM(S9:$S$46)</f>
        <v>28006605157</v>
      </c>
      <c r="U47" s="14">
        <f>SUM(U9:$U$46)</f>
        <v>0.36418962313758474</v>
      </c>
    </row>
    <row r="48" spans="1:21" ht="18.75" x14ac:dyDescent="0.45">
      <c r="C48" s="9"/>
      <c r="E48" s="9"/>
      <c r="G48" s="9"/>
      <c r="I48" s="9"/>
      <c r="K48" s="9"/>
      <c r="M48" s="9"/>
      <c r="O48" s="9"/>
      <c r="Q48" s="9"/>
      <c r="S48" s="9"/>
      <c r="U48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view="pageBreakPreview" topLeftCell="A39" zoomScale="60" zoomScaleNormal="100" workbookViewId="0">
      <selection activeCell="B25" sqref="B25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3" t="s">
        <v>256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10" t="s">
        <v>165</v>
      </c>
      <c r="D7" s="11"/>
      <c r="E7" s="11"/>
      <c r="F7" s="11"/>
      <c r="G7" s="11"/>
      <c r="H7" s="11"/>
      <c r="I7" s="11"/>
      <c r="J7" s="11"/>
      <c r="K7" s="11"/>
      <c r="M7" s="10" t="s">
        <v>7</v>
      </c>
      <c r="N7" s="11"/>
      <c r="O7" s="11"/>
      <c r="P7" s="11"/>
      <c r="Q7" s="11"/>
    </row>
    <row r="8" spans="1:17" ht="21" x14ac:dyDescent="0.45">
      <c r="C8" s="5" t="s">
        <v>257</v>
      </c>
      <c r="E8" s="5" t="s">
        <v>246</v>
      </c>
      <c r="G8" s="5" t="s">
        <v>247</v>
      </c>
      <c r="I8" s="5" t="s">
        <v>72</v>
      </c>
      <c r="K8" s="5" t="s">
        <v>257</v>
      </c>
      <c r="M8" s="5" t="s">
        <v>246</v>
      </c>
      <c r="O8" s="5" t="s">
        <v>247</v>
      </c>
      <c r="Q8" s="5" t="s">
        <v>72</v>
      </c>
    </row>
    <row r="9" spans="1:17" ht="18.75" x14ac:dyDescent="0.45">
      <c r="A9" s="6" t="s">
        <v>84</v>
      </c>
      <c r="C9" s="7">
        <v>1175392871</v>
      </c>
      <c r="E9" s="7">
        <v>0</v>
      </c>
      <c r="G9" s="7">
        <v>0</v>
      </c>
      <c r="I9" s="7">
        <v>1175392871</v>
      </c>
      <c r="K9" s="7">
        <v>8854904678</v>
      </c>
      <c r="M9" s="7">
        <v>1557654573</v>
      </c>
      <c r="O9" s="7">
        <v>0</v>
      </c>
      <c r="Q9" s="7">
        <v>10412559251</v>
      </c>
    </row>
    <row r="10" spans="1:17" ht="37.5" x14ac:dyDescent="0.45">
      <c r="A10" s="6" t="s">
        <v>90</v>
      </c>
      <c r="C10" s="7">
        <v>0</v>
      </c>
      <c r="E10" s="7">
        <v>411765354</v>
      </c>
      <c r="G10" s="7">
        <v>0</v>
      </c>
      <c r="I10" s="7">
        <v>411765354</v>
      </c>
      <c r="K10" s="7">
        <v>0</v>
      </c>
      <c r="M10" s="7">
        <v>2226291425</v>
      </c>
      <c r="O10" s="7">
        <v>0</v>
      </c>
      <c r="Q10" s="7">
        <v>2226291425</v>
      </c>
    </row>
    <row r="11" spans="1:17" ht="37.5" x14ac:dyDescent="0.45">
      <c r="A11" s="6" t="s">
        <v>95</v>
      </c>
      <c r="C11" s="7">
        <v>0</v>
      </c>
      <c r="E11" s="7">
        <v>678896318</v>
      </c>
      <c r="G11" s="7">
        <v>0</v>
      </c>
      <c r="I11" s="7">
        <v>678896318</v>
      </c>
      <c r="K11" s="7">
        <v>0</v>
      </c>
      <c r="M11" s="7">
        <v>4837777758</v>
      </c>
      <c r="O11" s="7">
        <v>0</v>
      </c>
      <c r="Q11" s="7">
        <v>4837777758</v>
      </c>
    </row>
    <row r="12" spans="1:17" ht="37.5" x14ac:dyDescent="0.45">
      <c r="A12" s="6" t="s">
        <v>98</v>
      </c>
      <c r="C12" s="7">
        <v>0</v>
      </c>
      <c r="E12" s="7">
        <v>1050307397</v>
      </c>
      <c r="G12" s="7">
        <v>0</v>
      </c>
      <c r="I12" s="7">
        <v>1050307397</v>
      </c>
      <c r="K12" s="7">
        <v>0</v>
      </c>
      <c r="M12" s="7">
        <v>4237176830</v>
      </c>
      <c r="O12" s="7">
        <v>0</v>
      </c>
      <c r="Q12" s="7">
        <v>4237176830</v>
      </c>
    </row>
    <row r="13" spans="1:17" ht="37.5" x14ac:dyDescent="0.45">
      <c r="A13" s="6" t="s">
        <v>101</v>
      </c>
      <c r="C13" s="7">
        <v>0</v>
      </c>
      <c r="E13" s="7">
        <v>821376409</v>
      </c>
      <c r="G13" s="7">
        <v>0</v>
      </c>
      <c r="I13" s="7">
        <v>821376409</v>
      </c>
      <c r="K13" s="7">
        <v>0</v>
      </c>
      <c r="M13" s="7">
        <v>4629542637</v>
      </c>
      <c r="O13" s="7">
        <v>0</v>
      </c>
      <c r="Q13" s="7">
        <v>4629542637</v>
      </c>
    </row>
    <row r="14" spans="1:17" ht="37.5" x14ac:dyDescent="0.45">
      <c r="A14" s="6" t="s">
        <v>104</v>
      </c>
      <c r="C14" s="7">
        <v>29157887</v>
      </c>
      <c r="E14" s="7">
        <v>-96481710</v>
      </c>
      <c r="G14" s="7">
        <v>108410626</v>
      </c>
      <c r="I14" s="7">
        <v>41086803</v>
      </c>
      <c r="K14" s="7">
        <v>253033100</v>
      </c>
      <c r="M14" s="7">
        <v>0</v>
      </c>
      <c r="O14" s="7">
        <v>108410626</v>
      </c>
      <c r="Q14" s="7">
        <v>361443726</v>
      </c>
    </row>
    <row r="15" spans="1:17" ht="37.5" x14ac:dyDescent="0.45">
      <c r="A15" s="6" t="s">
        <v>217</v>
      </c>
      <c r="J15" s="12"/>
      <c r="K15" s="7">
        <v>0</v>
      </c>
      <c r="M15" s="7">
        <v>0</v>
      </c>
      <c r="O15" s="7">
        <v>3909210602</v>
      </c>
      <c r="Q15" s="7">
        <v>3909210602</v>
      </c>
    </row>
    <row r="16" spans="1:17" ht="37.5" x14ac:dyDescent="0.45">
      <c r="A16" s="6" t="s">
        <v>218</v>
      </c>
      <c r="J16" s="12"/>
      <c r="K16" s="7">
        <v>0</v>
      </c>
      <c r="M16" s="7">
        <v>0</v>
      </c>
      <c r="O16" s="7">
        <v>50985336</v>
      </c>
      <c r="Q16" s="7">
        <v>50985336</v>
      </c>
    </row>
    <row r="17" spans="1:17" ht="37.5" x14ac:dyDescent="0.45">
      <c r="A17" s="6" t="s">
        <v>219</v>
      </c>
      <c r="J17" s="12"/>
      <c r="K17" s="7">
        <v>0</v>
      </c>
      <c r="M17" s="7">
        <v>0</v>
      </c>
      <c r="O17" s="7">
        <v>237484379</v>
      </c>
      <c r="Q17" s="7">
        <v>237484379</v>
      </c>
    </row>
    <row r="18" spans="1:17" ht="37.5" x14ac:dyDescent="0.45">
      <c r="A18" s="6" t="s">
        <v>220</v>
      </c>
      <c r="J18" s="12"/>
      <c r="K18" s="7">
        <v>0</v>
      </c>
      <c r="M18" s="7">
        <v>0</v>
      </c>
      <c r="O18" s="7">
        <v>794931560</v>
      </c>
      <c r="Q18" s="7">
        <v>794931560</v>
      </c>
    </row>
    <row r="19" spans="1:17" ht="37.5" x14ac:dyDescent="0.45">
      <c r="A19" s="6" t="s">
        <v>221</v>
      </c>
      <c r="J19" s="12"/>
      <c r="K19" s="7">
        <v>0</v>
      </c>
      <c r="M19" s="7">
        <v>0</v>
      </c>
      <c r="O19" s="7">
        <v>396892645</v>
      </c>
      <c r="Q19" s="7">
        <v>396892645</v>
      </c>
    </row>
    <row r="20" spans="1:17" ht="37.5" x14ac:dyDescent="0.45">
      <c r="A20" s="6" t="s">
        <v>222</v>
      </c>
      <c r="J20" s="12"/>
      <c r="K20" s="7">
        <v>0</v>
      </c>
      <c r="M20" s="7">
        <v>0</v>
      </c>
      <c r="O20" s="7">
        <v>1060499490</v>
      </c>
      <c r="Q20" s="7">
        <v>1060499490</v>
      </c>
    </row>
    <row r="21" spans="1:17" ht="37.5" x14ac:dyDescent="0.45">
      <c r="A21" s="6" t="s">
        <v>223</v>
      </c>
      <c r="J21" s="12"/>
      <c r="K21" s="7">
        <v>0</v>
      </c>
      <c r="M21" s="7">
        <v>0</v>
      </c>
      <c r="O21" s="7">
        <v>1401506277</v>
      </c>
      <c r="Q21" s="7">
        <v>1401506277</v>
      </c>
    </row>
    <row r="22" spans="1:17" ht="37.5" x14ac:dyDescent="0.45">
      <c r="A22" s="6" t="s">
        <v>224</v>
      </c>
      <c r="J22" s="12"/>
      <c r="K22" s="7">
        <v>0</v>
      </c>
      <c r="M22" s="7">
        <v>0</v>
      </c>
      <c r="O22" s="7">
        <v>400045237</v>
      </c>
      <c r="Q22" s="7">
        <v>400045237</v>
      </c>
    </row>
    <row r="23" spans="1:17" ht="37.5" x14ac:dyDescent="0.45">
      <c r="A23" s="6" t="s">
        <v>225</v>
      </c>
      <c r="J23" s="12"/>
      <c r="K23" s="7">
        <v>0</v>
      </c>
      <c r="M23" s="7">
        <v>0</v>
      </c>
      <c r="O23" s="7">
        <v>444795100</v>
      </c>
      <c r="Q23" s="7">
        <v>444795100</v>
      </c>
    </row>
    <row r="24" spans="1:17" ht="37.5" x14ac:dyDescent="0.45">
      <c r="A24" s="6" t="s">
        <v>226</v>
      </c>
      <c r="J24" s="12"/>
      <c r="K24" s="7">
        <v>0</v>
      </c>
      <c r="M24" s="7">
        <v>0</v>
      </c>
      <c r="O24" s="7">
        <v>485445985</v>
      </c>
      <c r="Q24" s="7">
        <v>485445985</v>
      </c>
    </row>
    <row r="25" spans="1:17" ht="37.5" x14ac:dyDescent="0.45">
      <c r="A25" s="6" t="s">
        <v>227</v>
      </c>
      <c r="J25" s="12"/>
      <c r="K25" s="7">
        <v>0</v>
      </c>
      <c r="M25" s="7">
        <v>0</v>
      </c>
      <c r="O25" s="7">
        <v>2005109240</v>
      </c>
      <c r="Q25" s="7">
        <v>2005109240</v>
      </c>
    </row>
    <row r="26" spans="1:17" ht="37.5" x14ac:dyDescent="0.45">
      <c r="A26" s="6" t="s">
        <v>228</v>
      </c>
      <c r="J26" s="12"/>
      <c r="K26" s="7">
        <v>0</v>
      </c>
      <c r="M26" s="7">
        <v>0</v>
      </c>
      <c r="O26" s="7">
        <v>754910519</v>
      </c>
      <c r="Q26" s="7">
        <v>754910519</v>
      </c>
    </row>
    <row r="27" spans="1:17" ht="18.75" x14ac:dyDescent="0.45">
      <c r="A27" s="8" t="s">
        <v>72</v>
      </c>
      <c r="C27" s="8">
        <f>SUM(C9:$C$26)</f>
        <v>1204550758</v>
      </c>
      <c r="E27" s="8">
        <f>SUM(E9:$E$26)</f>
        <v>2865863768</v>
      </c>
      <c r="G27" s="8">
        <f>SUM(G9:$G$26)</f>
        <v>108410626</v>
      </c>
      <c r="I27" s="8">
        <f>SUM(I9:$I$26)</f>
        <v>4178825152</v>
      </c>
      <c r="K27" s="8">
        <f>SUM(K9:$K$26)</f>
        <v>9107937778</v>
      </c>
      <c r="M27" s="8">
        <f>SUM(M9:$M$26)</f>
        <v>17488443223</v>
      </c>
      <c r="O27" s="8">
        <f>SUM(O9:$O$26)</f>
        <v>12050226996</v>
      </c>
      <c r="Q27" s="8">
        <f>SUM(Q9:$Q$26)</f>
        <v>38646607997</v>
      </c>
    </row>
    <row r="28" spans="1:17" ht="18.75" x14ac:dyDescent="0.45">
      <c r="C28" s="9"/>
      <c r="E28" s="9"/>
      <c r="G28" s="9"/>
      <c r="I28" s="9"/>
      <c r="K28" s="9"/>
      <c r="M28" s="9"/>
      <c r="O28" s="9"/>
      <c r="Q28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0"/>
  <sheetViews>
    <sheetView rightToLeft="1" view="pageBreakPreview" zoomScale="60" zoomScaleNormal="100" workbookViewId="0">
      <selection activeCell="L27" sqref="L27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45">
      <c r="A5" s="3" t="s">
        <v>258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21" x14ac:dyDescent="0.45">
      <c r="A7" s="10" t="s">
        <v>259</v>
      </c>
      <c r="B7" s="11"/>
      <c r="C7" s="11"/>
      <c r="E7" s="10" t="s">
        <v>165</v>
      </c>
      <c r="F7" s="11"/>
      <c r="G7" s="11"/>
      <c r="I7" s="10" t="s">
        <v>7</v>
      </c>
      <c r="J7" s="11"/>
      <c r="K7" s="11"/>
    </row>
    <row r="8" spans="1:11" ht="42" x14ac:dyDescent="0.45">
      <c r="A8" s="5" t="s">
        <v>260</v>
      </c>
      <c r="C8" s="5" t="s">
        <v>111</v>
      </c>
      <c r="E8" s="5" t="s">
        <v>261</v>
      </c>
      <c r="G8" s="5" t="s">
        <v>262</v>
      </c>
      <c r="I8" s="5" t="s">
        <v>261</v>
      </c>
      <c r="K8" s="5" t="s">
        <v>262</v>
      </c>
    </row>
    <row r="9" spans="1:11" ht="37.5" x14ac:dyDescent="0.45">
      <c r="A9" s="6" t="s">
        <v>263</v>
      </c>
      <c r="C9" s="12" t="s">
        <v>123</v>
      </c>
      <c r="E9" s="7">
        <v>635616432</v>
      </c>
      <c r="G9" s="13">
        <f>E9/E19</f>
        <v>0.18879559897065776</v>
      </c>
      <c r="I9" s="7">
        <v>5282191728</v>
      </c>
      <c r="K9" s="13">
        <f>I9/I19</f>
        <v>0.5180795244195846</v>
      </c>
    </row>
    <row r="10" spans="1:11" ht="37.5" x14ac:dyDescent="0.45">
      <c r="A10" s="6" t="s">
        <v>263</v>
      </c>
      <c r="C10" s="12" t="s">
        <v>126</v>
      </c>
      <c r="E10" s="7">
        <v>900986297</v>
      </c>
      <c r="G10" s="13">
        <f>E10/E19</f>
        <v>0.26761776291911527</v>
      </c>
      <c r="I10" s="7">
        <v>2143726017</v>
      </c>
      <c r="K10" s="13">
        <f>I10/I19</f>
        <v>0.21025752425570612</v>
      </c>
    </row>
    <row r="11" spans="1:11" ht="18.75" x14ac:dyDescent="0.45">
      <c r="A11" s="6" t="s">
        <v>264</v>
      </c>
      <c r="C11" s="12" t="s">
        <v>144</v>
      </c>
      <c r="E11" s="7">
        <v>1747945188</v>
      </c>
      <c r="G11" s="13">
        <f>E11/E19</f>
        <v>0.5191878971693088</v>
      </c>
      <c r="I11" s="7">
        <v>2109589020</v>
      </c>
      <c r="K11" s="13">
        <f>I11/I19</f>
        <v>0.20690935363230295</v>
      </c>
    </row>
    <row r="12" spans="1:11" ht="37.5" x14ac:dyDescent="0.45">
      <c r="A12" s="6" t="s">
        <v>265</v>
      </c>
      <c r="C12" s="12" t="s">
        <v>119</v>
      </c>
      <c r="E12" s="7">
        <v>13777694</v>
      </c>
      <c r="G12" s="13">
        <f>E12/E19</f>
        <v>4.0923548546089785E-3</v>
      </c>
      <c r="I12" s="7">
        <v>26762512</v>
      </c>
      <c r="K12" s="13">
        <f>I12/I19</f>
        <v>2.6248781193868517E-3</v>
      </c>
    </row>
    <row r="13" spans="1:11" ht="18.75" x14ac:dyDescent="0.45">
      <c r="A13" s="6" t="s">
        <v>266</v>
      </c>
      <c r="C13" s="12" t="s">
        <v>130</v>
      </c>
      <c r="E13" s="7">
        <v>49947442</v>
      </c>
      <c r="G13" s="13">
        <f>E13/E19</f>
        <v>1.4835766910195594E-2</v>
      </c>
      <c r="I13" s="7">
        <v>49947442</v>
      </c>
      <c r="K13" s="13">
        <f>I13/I19</f>
        <v>4.8988655334425953E-3</v>
      </c>
    </row>
    <row r="14" spans="1:11" ht="18.75" x14ac:dyDescent="0.45">
      <c r="A14" s="6" t="s">
        <v>266</v>
      </c>
      <c r="C14" s="12" t="s">
        <v>132</v>
      </c>
      <c r="E14" s="7">
        <v>-5791794</v>
      </c>
      <c r="G14" s="13">
        <f>E14/E19</f>
        <v>-1.7203224496635759E-3</v>
      </c>
      <c r="I14" s="7">
        <v>59266031</v>
      </c>
      <c r="K14" s="13">
        <f>I14/I19</f>
        <v>5.8128365526675099E-3</v>
      </c>
    </row>
    <row r="15" spans="1:11" ht="18.75" x14ac:dyDescent="0.45">
      <c r="A15" s="6" t="s">
        <v>267</v>
      </c>
      <c r="C15" s="12" t="s">
        <v>138</v>
      </c>
      <c r="E15" s="7">
        <v>2135</v>
      </c>
      <c r="G15" s="13">
        <f>E15/E19</f>
        <v>6.341538442202424E-7</v>
      </c>
      <c r="I15" s="7">
        <v>506639</v>
      </c>
      <c r="K15" s="13">
        <f>I15/I19</f>
        <v>4.96913602702181E-5</v>
      </c>
    </row>
    <row r="16" spans="1:11" ht="18.75" x14ac:dyDescent="0.45">
      <c r="A16" s="6" t="s">
        <v>267</v>
      </c>
      <c r="C16" s="12" t="s">
        <v>141</v>
      </c>
      <c r="E16" s="7">
        <v>24197154</v>
      </c>
      <c r="G16" s="13">
        <f>E16/E19</f>
        <v>7.1872216525944808E-3</v>
      </c>
      <c r="I16" s="7">
        <v>284784831</v>
      </c>
      <c r="K16" s="13">
        <f>I16/I19</f>
        <v>2.7931812664864285E-2</v>
      </c>
    </row>
    <row r="17" spans="1:11" ht="18.75" x14ac:dyDescent="0.45">
      <c r="A17" s="6" t="s">
        <v>267</v>
      </c>
      <c r="C17" s="12" t="s">
        <v>268</v>
      </c>
      <c r="E17" s="7">
        <v>10389</v>
      </c>
      <c r="G17" s="13">
        <f>E17/E19</f>
        <v>3.0858193384562524E-6</v>
      </c>
      <c r="I17" s="7">
        <v>10389</v>
      </c>
      <c r="K17" s="13">
        <f>I17/I19</f>
        <v>1.0189573677654026E-6</v>
      </c>
    </row>
    <row r="18" spans="1:11" ht="18.75" x14ac:dyDescent="0.45">
      <c r="A18" s="6" t="s">
        <v>269</v>
      </c>
      <c r="C18" s="12" t="s">
        <v>270</v>
      </c>
      <c r="H18" s="12"/>
      <c r="I18" s="7">
        <v>238931452</v>
      </c>
      <c r="K18" s="13">
        <f>I18/I19</f>
        <v>2.3434494504407127E-2</v>
      </c>
    </row>
    <row r="19" spans="1:11" ht="18.75" x14ac:dyDescent="0.45">
      <c r="A19" s="8" t="s">
        <v>72</v>
      </c>
      <c r="E19" s="8">
        <f>SUM(E9:$E$18)</f>
        <v>3366690937</v>
      </c>
      <c r="G19" s="14">
        <f>SUM(G9:$G$18)</f>
        <v>1</v>
      </c>
      <c r="I19" s="8">
        <f>SUM(I9:$I$18)</f>
        <v>10195716061</v>
      </c>
      <c r="K19" s="14">
        <f>SUM(K9:$K$18)</f>
        <v>1</v>
      </c>
    </row>
    <row r="20" spans="1:11" ht="18.75" x14ac:dyDescent="0.45">
      <c r="E20" s="9"/>
      <c r="G20" s="9"/>
      <c r="I20" s="9"/>
      <c r="K20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view="pageBreakPreview" zoomScale="60" zoomScaleNormal="100" workbookViewId="0">
      <selection activeCell="B25" sqref="B25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5">
      <c r="A1" s="26" t="s">
        <v>0</v>
      </c>
      <c r="B1" s="2"/>
      <c r="C1" s="2"/>
      <c r="D1" s="2"/>
      <c r="E1" s="2"/>
    </row>
    <row r="2" spans="1:5" ht="20.100000000000001" customHeight="1" x14ac:dyDescent="0.45">
      <c r="A2" s="26" t="s">
        <v>149</v>
      </c>
      <c r="B2" s="2"/>
      <c r="C2" s="2"/>
      <c r="D2" s="2"/>
      <c r="E2" s="2"/>
    </row>
    <row r="3" spans="1:5" ht="20.100000000000001" customHeight="1" x14ac:dyDescent="0.45">
      <c r="A3" s="26" t="s">
        <v>2</v>
      </c>
      <c r="B3" s="2"/>
      <c r="C3" s="2"/>
      <c r="D3" s="2"/>
      <c r="E3" s="2"/>
    </row>
    <row r="5" spans="1:5" ht="21" x14ac:dyDescent="0.45">
      <c r="A5" s="3" t="s">
        <v>271</v>
      </c>
      <c r="B5" s="2"/>
      <c r="C5" s="2"/>
      <c r="D5" s="2"/>
      <c r="E5" s="2"/>
    </row>
    <row r="7" spans="1:5" ht="21" x14ac:dyDescent="0.45">
      <c r="C7" s="4" t="s">
        <v>165</v>
      </c>
      <c r="E7" s="4" t="s">
        <v>7</v>
      </c>
    </row>
    <row r="8" spans="1:5" ht="21" x14ac:dyDescent="0.45">
      <c r="A8" s="5" t="s">
        <v>161</v>
      </c>
      <c r="C8" s="5" t="s">
        <v>115</v>
      </c>
      <c r="E8" s="5" t="s">
        <v>115</v>
      </c>
    </row>
    <row r="9" spans="1:5" ht="18.75" x14ac:dyDescent="0.45">
      <c r="A9" s="6" t="s">
        <v>272</v>
      </c>
      <c r="C9" s="7">
        <v>4840808</v>
      </c>
      <c r="E9" s="7">
        <v>52232646</v>
      </c>
    </row>
    <row r="10" spans="1:5" ht="18.75" x14ac:dyDescent="0.45">
      <c r="A10" s="8" t="s">
        <v>72</v>
      </c>
      <c r="C10" s="8">
        <f>SUM(C9:$C$9)</f>
        <v>4840808</v>
      </c>
      <c r="E10" s="8">
        <f>SUM(E9:$E$9)</f>
        <v>52232646</v>
      </c>
    </row>
    <row r="11" spans="1:5" ht="18.75" x14ac:dyDescent="0.45">
      <c r="C11" s="9"/>
      <c r="E11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2"/>
  <sheetViews>
    <sheetView rightToLeft="1" view="pageBreakPreview" zoomScale="60" zoomScaleNormal="100" workbookViewId="0">
      <selection activeCell="E75" sqref="E75"/>
    </sheetView>
  </sheetViews>
  <sheetFormatPr defaultRowHeight="18" x14ac:dyDescent="0.45"/>
  <cols>
    <col min="1" max="1" width="26.85546875" style="1" bestFit="1" customWidth="1"/>
    <col min="2" max="2" width="1.42578125" style="1" customWidth="1"/>
    <col min="3" max="3" width="12.5703125" style="1" bestFit="1" customWidth="1"/>
    <col min="4" max="4" width="1.42578125" style="1" customWidth="1"/>
    <col min="5" max="5" width="18" style="1" bestFit="1" customWidth="1"/>
    <col min="6" max="6" width="1.42578125" style="1" customWidth="1"/>
    <col min="7" max="7" width="18.42578125" style="1" bestFit="1" customWidth="1"/>
    <col min="8" max="8" width="1.42578125" style="1" customWidth="1"/>
    <col min="9" max="9" width="11.85546875" style="1" bestFit="1" customWidth="1"/>
    <col min="10" max="10" width="17" style="1" bestFit="1" customWidth="1"/>
    <col min="11" max="11" width="1.42578125" style="1" customWidth="1"/>
    <col min="12" max="12" width="11.85546875" style="1" bestFit="1" customWidth="1"/>
    <col min="13" max="13" width="17" style="1" bestFit="1" customWidth="1"/>
    <col min="14" max="14" width="1.42578125" style="1" customWidth="1"/>
    <col min="15" max="15" width="12.5703125" style="1" bestFit="1" customWidth="1"/>
    <col min="16" max="16" width="1.42578125" style="1" customWidth="1"/>
    <col min="17" max="17" width="23" style="1" bestFit="1" customWidth="1"/>
    <col min="18" max="18" width="1.42578125" style="1" customWidth="1"/>
    <col min="19" max="19" width="18" style="1" bestFit="1" customWidth="1"/>
    <col min="20" max="20" width="1.42578125" style="1" customWidth="1"/>
    <col min="21" max="21" width="18.28515625" style="1" bestFit="1" customWidth="1"/>
    <col min="22" max="22" width="1.42578125" style="1" customWidth="1"/>
    <col min="23" max="23" width="26.140625" style="1" bestFit="1" customWidth="1"/>
    <col min="24" max="16384" width="9.140625" style="1"/>
  </cols>
  <sheetData>
    <row r="1" spans="1:23" ht="26.25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6.25" x14ac:dyDescent="0.45">
      <c r="A2" s="2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6.25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21" x14ac:dyDescent="0.4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1" x14ac:dyDescent="0.45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8" spans="1:23" ht="21" x14ac:dyDescent="0.45">
      <c r="C8" s="10" t="s">
        <v>5</v>
      </c>
      <c r="D8" s="11"/>
      <c r="E8" s="11"/>
      <c r="F8" s="11"/>
      <c r="G8" s="11"/>
      <c r="I8" s="10" t="s">
        <v>6</v>
      </c>
      <c r="J8" s="11"/>
      <c r="K8" s="11"/>
      <c r="L8" s="11"/>
      <c r="M8" s="11"/>
      <c r="O8" s="10" t="s">
        <v>7</v>
      </c>
      <c r="P8" s="11"/>
      <c r="Q8" s="11"/>
      <c r="R8" s="11"/>
      <c r="S8" s="11"/>
      <c r="T8" s="11"/>
      <c r="U8" s="11"/>
      <c r="V8" s="11"/>
      <c r="W8" s="11"/>
    </row>
    <row r="9" spans="1:23" ht="18.75" x14ac:dyDescent="0.45">
      <c r="A9" s="21" t="s">
        <v>8</v>
      </c>
      <c r="C9" s="21" t="s">
        <v>9</v>
      </c>
      <c r="E9" s="21" t="s">
        <v>10</v>
      </c>
      <c r="G9" s="21" t="s">
        <v>11</v>
      </c>
      <c r="I9" s="21" t="s">
        <v>12</v>
      </c>
      <c r="J9" s="2"/>
      <c r="L9" s="21" t="s">
        <v>13</v>
      </c>
      <c r="M9" s="2"/>
      <c r="O9" s="21" t="s">
        <v>9</v>
      </c>
      <c r="Q9" s="22" t="s">
        <v>14</v>
      </c>
      <c r="S9" s="21" t="s">
        <v>10</v>
      </c>
      <c r="U9" s="21" t="s">
        <v>11</v>
      </c>
      <c r="W9" s="22" t="s">
        <v>15</v>
      </c>
    </row>
    <row r="10" spans="1:23" ht="18.75" x14ac:dyDescent="0.45">
      <c r="A10" s="23"/>
      <c r="C10" s="23"/>
      <c r="E10" s="23"/>
      <c r="G10" s="23"/>
      <c r="I10" s="24" t="s">
        <v>9</v>
      </c>
      <c r="J10" s="24" t="s">
        <v>10</v>
      </c>
      <c r="L10" s="24" t="s">
        <v>9</v>
      </c>
      <c r="M10" s="24" t="s">
        <v>16</v>
      </c>
      <c r="O10" s="23"/>
      <c r="Q10" s="23"/>
      <c r="S10" s="23"/>
      <c r="U10" s="23"/>
      <c r="W10" s="23"/>
    </row>
    <row r="11" spans="1:23" ht="18.75" x14ac:dyDescent="0.45">
      <c r="A11" s="20" t="s">
        <v>17</v>
      </c>
      <c r="C11" s="7">
        <v>1249992</v>
      </c>
      <c r="E11" s="7">
        <v>8540421329</v>
      </c>
      <c r="G11" s="7">
        <v>18750148123</v>
      </c>
      <c r="N11" s="12"/>
      <c r="O11" s="7">
        <v>1249992</v>
      </c>
      <c r="Q11" s="7">
        <v>17320</v>
      </c>
      <c r="S11" s="7">
        <v>8540421329</v>
      </c>
      <c r="U11" s="7">
        <v>21521044764</v>
      </c>
      <c r="W11" s="13">
        <v>2.7136391521496828E-2</v>
      </c>
    </row>
    <row r="12" spans="1:23" ht="18.75" x14ac:dyDescent="0.45">
      <c r="A12" s="20" t="s">
        <v>18</v>
      </c>
      <c r="C12" s="7">
        <v>3685459</v>
      </c>
      <c r="E12" s="7">
        <v>6529795984</v>
      </c>
      <c r="G12" s="7">
        <v>13232672234</v>
      </c>
      <c r="I12" s="7">
        <v>0</v>
      </c>
      <c r="J12" s="7">
        <v>0</v>
      </c>
      <c r="L12" s="7">
        <v>3685459</v>
      </c>
      <c r="M12" s="7">
        <v>14511698544</v>
      </c>
    </row>
    <row r="13" spans="1:23" ht="18.75" x14ac:dyDescent="0.45">
      <c r="A13" s="20" t="s">
        <v>19</v>
      </c>
      <c r="C13" s="7">
        <v>0</v>
      </c>
      <c r="E13" s="7">
        <v>1</v>
      </c>
      <c r="G13" s="7">
        <v>1</v>
      </c>
      <c r="N13" s="12"/>
      <c r="O13" s="7">
        <v>0</v>
      </c>
      <c r="Q13" s="7">
        <v>7390</v>
      </c>
      <c r="S13" s="7">
        <v>1</v>
      </c>
      <c r="U13" s="7">
        <v>1</v>
      </c>
      <c r="W13" s="13">
        <v>1.2609235201671099E-12</v>
      </c>
    </row>
    <row r="14" spans="1:23" ht="18.75" x14ac:dyDescent="0.45">
      <c r="A14" s="20" t="s">
        <v>20</v>
      </c>
      <c r="C14" s="7">
        <v>0</v>
      </c>
      <c r="E14" s="7">
        <v>1</v>
      </c>
      <c r="G14" s="7">
        <v>1</v>
      </c>
      <c r="N14" s="12"/>
      <c r="O14" s="7">
        <v>0</v>
      </c>
      <c r="Q14" s="7">
        <v>5970</v>
      </c>
      <c r="S14" s="7">
        <v>1</v>
      </c>
      <c r="U14" s="7">
        <v>1</v>
      </c>
      <c r="W14" s="13">
        <v>1.2609235201671099E-12</v>
      </c>
    </row>
    <row r="15" spans="1:23" ht="18.75" x14ac:dyDescent="0.45">
      <c r="A15" s="20" t="s">
        <v>21</v>
      </c>
      <c r="C15" s="7">
        <v>0</v>
      </c>
      <c r="E15" s="7">
        <v>1</v>
      </c>
      <c r="G15" s="7">
        <v>1</v>
      </c>
      <c r="N15" s="12"/>
      <c r="O15" s="7">
        <v>0</v>
      </c>
      <c r="Q15" s="7">
        <v>5460</v>
      </c>
      <c r="S15" s="7">
        <v>1</v>
      </c>
      <c r="U15" s="7">
        <v>1</v>
      </c>
      <c r="W15" s="13">
        <v>1.2609235201671099E-12</v>
      </c>
    </row>
    <row r="16" spans="1:23" ht="18.75" x14ac:dyDescent="0.45">
      <c r="A16" s="20" t="s">
        <v>22</v>
      </c>
      <c r="C16" s="7">
        <v>0</v>
      </c>
      <c r="E16" s="7">
        <v>-3</v>
      </c>
      <c r="G16" s="7">
        <v>-3</v>
      </c>
      <c r="N16" s="12"/>
      <c r="O16" s="7">
        <v>0</v>
      </c>
      <c r="Q16" s="7">
        <v>3703</v>
      </c>
      <c r="S16" s="7">
        <v>-3</v>
      </c>
      <c r="U16" s="7">
        <v>-3</v>
      </c>
      <c r="W16" s="13">
        <v>-3.7827705605013297E-12</v>
      </c>
    </row>
    <row r="17" spans="1:23" ht="18.75" x14ac:dyDescent="0.45">
      <c r="A17" s="20" t="s">
        <v>23</v>
      </c>
      <c r="C17" s="7">
        <v>1036153</v>
      </c>
      <c r="E17" s="7">
        <v>6824977909</v>
      </c>
      <c r="G17" s="7">
        <v>5860631092</v>
      </c>
      <c r="N17" s="12"/>
      <c r="O17" s="7">
        <v>1036153</v>
      </c>
      <c r="Q17" s="7">
        <v>5480</v>
      </c>
      <c r="S17" s="7">
        <v>6824977909</v>
      </c>
      <c r="U17" s="7">
        <v>5644333635</v>
      </c>
      <c r="W17" s="13">
        <v>7.1170730360418186E-3</v>
      </c>
    </row>
    <row r="18" spans="1:23" ht="18.75" x14ac:dyDescent="0.45">
      <c r="A18" s="20" t="s">
        <v>24</v>
      </c>
      <c r="C18" s="7">
        <v>0</v>
      </c>
      <c r="E18" s="7">
        <v>-3</v>
      </c>
      <c r="G18" s="7">
        <v>-3</v>
      </c>
      <c r="N18" s="12"/>
      <c r="O18" s="7">
        <v>0</v>
      </c>
      <c r="Q18" s="7">
        <v>8230</v>
      </c>
      <c r="S18" s="7">
        <v>-3</v>
      </c>
      <c r="U18" s="7">
        <v>-3</v>
      </c>
      <c r="W18" s="13">
        <v>-3.7827705605013297E-12</v>
      </c>
    </row>
    <row r="19" spans="1:23" ht="18.75" x14ac:dyDescent="0.45">
      <c r="A19" s="20" t="s">
        <v>25</v>
      </c>
      <c r="C19" s="7">
        <v>38137</v>
      </c>
      <c r="E19" s="7">
        <v>26720135</v>
      </c>
      <c r="G19" s="7">
        <v>26537059</v>
      </c>
      <c r="N19" s="12"/>
      <c r="O19" s="7">
        <v>38137</v>
      </c>
      <c r="Q19" s="7">
        <v>700</v>
      </c>
      <c r="S19" s="7">
        <v>26720135</v>
      </c>
      <c r="U19" s="7">
        <v>26537059</v>
      </c>
      <c r="W19" s="13">
        <v>3.3461201849162287E-5</v>
      </c>
    </row>
    <row r="20" spans="1:23" ht="18.75" x14ac:dyDescent="0.45">
      <c r="A20" s="20" t="s">
        <v>26</v>
      </c>
      <c r="C20" s="7">
        <v>108053</v>
      </c>
      <c r="E20" s="7">
        <v>54075554</v>
      </c>
      <c r="G20" s="7">
        <v>53705042</v>
      </c>
      <c r="N20" s="12"/>
      <c r="O20" s="7">
        <v>108053</v>
      </c>
      <c r="Q20" s="7">
        <v>500</v>
      </c>
      <c r="S20" s="7">
        <v>54075554</v>
      </c>
      <c r="U20" s="7">
        <v>53705042</v>
      </c>
      <c r="W20" s="13">
        <v>6.7717950609362483E-5</v>
      </c>
    </row>
    <row r="21" spans="1:23" ht="18.75" x14ac:dyDescent="0.45">
      <c r="A21" s="20" t="s">
        <v>27</v>
      </c>
      <c r="C21" s="7">
        <v>25453</v>
      </c>
      <c r="E21" s="7">
        <v>25476109</v>
      </c>
      <c r="G21" s="7">
        <v>25301555</v>
      </c>
      <c r="N21" s="12"/>
      <c r="O21" s="7">
        <v>25453</v>
      </c>
      <c r="Q21" s="7">
        <v>1000</v>
      </c>
      <c r="S21" s="7">
        <v>25476109</v>
      </c>
      <c r="U21" s="7">
        <v>25301555</v>
      </c>
      <c r="W21" s="13">
        <v>3.1903325796301737E-5</v>
      </c>
    </row>
    <row r="22" spans="1:23" ht="18.75" x14ac:dyDescent="0.45">
      <c r="A22" s="20" t="s">
        <v>28</v>
      </c>
      <c r="C22" s="7">
        <v>0</v>
      </c>
      <c r="E22" s="7">
        <v>-1</v>
      </c>
      <c r="G22" s="7">
        <v>-1</v>
      </c>
      <c r="N22" s="12"/>
      <c r="O22" s="7">
        <v>0</v>
      </c>
      <c r="Q22" s="7">
        <v>14450</v>
      </c>
      <c r="S22" s="7">
        <v>-1</v>
      </c>
      <c r="U22" s="7">
        <v>-1</v>
      </c>
      <c r="W22" s="13">
        <v>-1.2609235201671099E-12</v>
      </c>
    </row>
    <row r="23" spans="1:23" ht="18.75" x14ac:dyDescent="0.45">
      <c r="A23" s="20" t="s">
        <v>29</v>
      </c>
      <c r="C23" s="7">
        <v>325402</v>
      </c>
      <c r="E23" s="7">
        <v>2485071656</v>
      </c>
      <c r="G23" s="7">
        <v>8296899260</v>
      </c>
      <c r="N23" s="12"/>
      <c r="O23" s="7">
        <v>325402</v>
      </c>
      <c r="Q23" s="7">
        <v>22850</v>
      </c>
      <c r="S23" s="7">
        <v>2485071656</v>
      </c>
      <c r="U23" s="7">
        <v>7391194858</v>
      </c>
      <c r="W23" s="13">
        <v>9.3197314385904013E-3</v>
      </c>
    </row>
    <row r="24" spans="1:23" ht="18.75" x14ac:dyDescent="0.45">
      <c r="A24" s="20" t="s">
        <v>30</v>
      </c>
      <c r="C24" s="7">
        <v>0</v>
      </c>
      <c r="E24" s="7">
        <v>1</v>
      </c>
      <c r="G24" s="7">
        <v>1</v>
      </c>
      <c r="N24" s="12"/>
      <c r="O24" s="7">
        <v>0</v>
      </c>
      <c r="Q24" s="7">
        <v>6000</v>
      </c>
      <c r="S24" s="7">
        <v>1</v>
      </c>
      <c r="U24" s="7">
        <v>1</v>
      </c>
      <c r="W24" s="13">
        <v>1.2609235201671099E-12</v>
      </c>
    </row>
    <row r="25" spans="1:23" ht="18.75" x14ac:dyDescent="0.45">
      <c r="A25" s="20" t="s">
        <v>31</v>
      </c>
      <c r="C25" s="7">
        <v>1500000</v>
      </c>
      <c r="E25" s="7">
        <v>21471373376</v>
      </c>
      <c r="G25" s="7">
        <v>14388873750</v>
      </c>
      <c r="N25" s="12"/>
      <c r="O25" s="7">
        <v>1500000</v>
      </c>
      <c r="Q25" s="7">
        <v>10830</v>
      </c>
      <c r="S25" s="7">
        <v>21471373376</v>
      </c>
      <c r="U25" s="7">
        <v>16148342250</v>
      </c>
      <c r="W25" s="13">
        <v>2.0361824554733267E-2</v>
      </c>
    </row>
    <row r="26" spans="1:23" ht="18.75" x14ac:dyDescent="0.45">
      <c r="A26" s="20" t="s">
        <v>32</v>
      </c>
      <c r="C26" s="7">
        <v>100000</v>
      </c>
      <c r="E26" s="7">
        <v>3401192061</v>
      </c>
      <c r="G26" s="7">
        <v>2693875500</v>
      </c>
      <c r="N26" s="12"/>
      <c r="O26" s="7">
        <v>100000</v>
      </c>
      <c r="Q26" s="7">
        <v>32900</v>
      </c>
      <c r="S26" s="7">
        <v>3401192061</v>
      </c>
      <c r="U26" s="7">
        <v>3270424500</v>
      </c>
      <c r="W26" s="13">
        <v>4.1237551729807606E-3</v>
      </c>
    </row>
    <row r="27" spans="1:23" ht="18.75" x14ac:dyDescent="0.45">
      <c r="A27" s="20" t="s">
        <v>33</v>
      </c>
      <c r="C27" s="7">
        <v>0</v>
      </c>
      <c r="E27" s="7">
        <v>-1</v>
      </c>
      <c r="G27" s="7">
        <v>-1</v>
      </c>
      <c r="N27" s="12"/>
      <c r="O27" s="7">
        <v>0</v>
      </c>
      <c r="Q27" s="7">
        <v>10490</v>
      </c>
      <c r="S27" s="7">
        <v>-1</v>
      </c>
      <c r="U27" s="7">
        <v>-1</v>
      </c>
      <c r="W27" s="13">
        <v>-1.2609235201671099E-12</v>
      </c>
    </row>
    <row r="28" spans="1:23" ht="18.75" x14ac:dyDescent="0.45">
      <c r="A28" s="20" t="s">
        <v>34</v>
      </c>
      <c r="C28" s="7">
        <v>0</v>
      </c>
      <c r="E28" s="7">
        <v>-12</v>
      </c>
      <c r="G28" s="7">
        <v>-12</v>
      </c>
      <c r="N28" s="12"/>
      <c r="O28" s="7">
        <v>0</v>
      </c>
      <c r="Q28" s="7">
        <v>3463</v>
      </c>
      <c r="S28" s="7">
        <v>-12</v>
      </c>
      <c r="U28" s="7">
        <v>-12</v>
      </c>
      <c r="W28" s="13">
        <v>-1.5131082242005319E-11</v>
      </c>
    </row>
    <row r="29" spans="1:23" ht="18.75" x14ac:dyDescent="0.45">
      <c r="A29" s="20" t="s">
        <v>35</v>
      </c>
      <c r="C29" s="7">
        <v>1394767</v>
      </c>
      <c r="E29" s="7">
        <v>4652979483</v>
      </c>
      <c r="G29" s="7">
        <v>4030462872</v>
      </c>
      <c r="I29" s="7">
        <v>2000000</v>
      </c>
      <c r="J29" s="7">
        <v>6642716299</v>
      </c>
      <c r="L29" s="7">
        <v>1000000</v>
      </c>
      <c r="M29" s="7">
        <v>3405615330</v>
      </c>
      <c r="O29" s="7">
        <v>2394767</v>
      </c>
      <c r="Q29" s="7">
        <v>3536</v>
      </c>
      <c r="S29" s="7">
        <v>7968311080</v>
      </c>
      <c r="U29" s="7">
        <v>8417512130</v>
      </c>
      <c r="W29" s="13">
        <v>1.0613839026008947E-2</v>
      </c>
    </row>
    <row r="30" spans="1:23" ht="18.75" x14ac:dyDescent="0.45">
      <c r="A30" s="20" t="s">
        <v>36</v>
      </c>
      <c r="H30" s="12"/>
      <c r="I30" s="7">
        <v>2800000</v>
      </c>
      <c r="J30" s="7">
        <v>20320506937</v>
      </c>
      <c r="L30" s="7">
        <v>0</v>
      </c>
      <c r="M30" s="7">
        <v>0</v>
      </c>
      <c r="O30" s="7">
        <v>2800000</v>
      </c>
      <c r="Q30" s="7">
        <v>7440</v>
      </c>
      <c r="S30" s="7">
        <v>20320506937</v>
      </c>
      <c r="U30" s="7">
        <v>20708049600</v>
      </c>
      <c r="W30" s="13">
        <v>2.6111266797427111E-2</v>
      </c>
    </row>
    <row r="31" spans="1:23" ht="18.75" x14ac:dyDescent="0.45">
      <c r="A31" s="20" t="s">
        <v>37</v>
      </c>
      <c r="C31" s="7">
        <v>0</v>
      </c>
      <c r="E31" s="7">
        <v>-1</v>
      </c>
      <c r="G31" s="7">
        <v>-1</v>
      </c>
      <c r="N31" s="12"/>
      <c r="O31" s="7">
        <v>0</v>
      </c>
      <c r="Q31" s="7">
        <v>5730</v>
      </c>
      <c r="S31" s="7">
        <v>-1</v>
      </c>
      <c r="U31" s="7">
        <v>-1</v>
      </c>
      <c r="W31" s="13">
        <v>-1.2609235201671099E-12</v>
      </c>
    </row>
    <row r="32" spans="1:23" ht="18.75" x14ac:dyDescent="0.45">
      <c r="A32" s="20" t="s">
        <v>38</v>
      </c>
      <c r="C32" s="7">
        <v>0</v>
      </c>
      <c r="E32" s="7">
        <v>1</v>
      </c>
      <c r="G32" s="7">
        <v>1</v>
      </c>
      <c r="N32" s="12"/>
      <c r="O32" s="7">
        <v>0</v>
      </c>
      <c r="Q32" s="7">
        <v>7130</v>
      </c>
      <c r="S32" s="7">
        <v>1</v>
      </c>
      <c r="U32" s="7">
        <v>1</v>
      </c>
      <c r="W32" s="13">
        <v>1.2609235201671099E-12</v>
      </c>
    </row>
    <row r="33" spans="1:23" ht="18.75" x14ac:dyDescent="0.45">
      <c r="A33" s="20" t="s">
        <v>39</v>
      </c>
      <c r="C33" s="7">
        <v>2125000</v>
      </c>
      <c r="E33" s="7">
        <v>27233273239</v>
      </c>
      <c r="G33" s="7">
        <v>27186024937</v>
      </c>
      <c r="N33" s="12"/>
      <c r="O33" s="7">
        <v>2125000</v>
      </c>
      <c r="Q33" s="7">
        <v>12630</v>
      </c>
      <c r="S33" s="7">
        <v>27233273239</v>
      </c>
      <c r="U33" s="7">
        <v>26679059437</v>
      </c>
      <c r="W33" s="13">
        <v>3.364025354004959E-2</v>
      </c>
    </row>
    <row r="34" spans="1:23" ht="18.75" x14ac:dyDescent="0.45">
      <c r="A34" s="20" t="s">
        <v>40</v>
      </c>
      <c r="C34" s="7">
        <v>2827514</v>
      </c>
      <c r="E34" s="7">
        <v>31111473343</v>
      </c>
      <c r="G34" s="7">
        <v>25324319528</v>
      </c>
      <c r="I34" s="7">
        <v>160348</v>
      </c>
      <c r="J34" s="7">
        <v>1382056742</v>
      </c>
      <c r="L34" s="7">
        <v>2827514</v>
      </c>
      <c r="M34" s="7">
        <v>24500660852</v>
      </c>
      <c r="O34" s="7">
        <v>160348</v>
      </c>
      <c r="Q34" s="7">
        <v>8770</v>
      </c>
      <c r="S34" s="7">
        <v>1382056742</v>
      </c>
      <c r="U34" s="7">
        <v>1397884761</v>
      </c>
      <c r="W34" s="13">
        <v>1.762625773628079E-3</v>
      </c>
    </row>
    <row r="35" spans="1:23" ht="18.75" x14ac:dyDescent="0.45">
      <c r="A35" s="20" t="s">
        <v>41</v>
      </c>
      <c r="C35" s="7">
        <v>1210</v>
      </c>
      <c r="E35" s="7">
        <v>656250</v>
      </c>
      <c r="G35" s="7">
        <v>850380</v>
      </c>
      <c r="I35" s="7">
        <v>0</v>
      </c>
      <c r="J35" s="7">
        <v>0</v>
      </c>
      <c r="L35" s="7">
        <v>1210</v>
      </c>
      <c r="M35" s="7">
        <v>694021</v>
      </c>
    </row>
    <row r="36" spans="1:23" ht="18.75" x14ac:dyDescent="0.45">
      <c r="A36" s="20" t="s">
        <v>42</v>
      </c>
      <c r="C36" s="7">
        <v>1058436</v>
      </c>
      <c r="E36" s="7">
        <v>9358182928</v>
      </c>
      <c r="G36" s="7">
        <v>7543831653</v>
      </c>
      <c r="I36" s="7">
        <v>0</v>
      </c>
      <c r="J36" s="7">
        <v>0</v>
      </c>
      <c r="L36" s="7">
        <v>550000</v>
      </c>
      <c r="M36" s="7">
        <v>4200656504</v>
      </c>
      <c r="O36" s="7">
        <v>508436</v>
      </c>
      <c r="Q36" s="7">
        <v>8050</v>
      </c>
      <c r="S36" s="7">
        <v>4495346998</v>
      </c>
      <c r="U36" s="7">
        <v>4068556987</v>
      </c>
      <c r="W36" s="13">
        <v>5.1301391980485304E-3</v>
      </c>
    </row>
    <row r="37" spans="1:23" ht="18.75" x14ac:dyDescent="0.45">
      <c r="A37" s="20" t="s">
        <v>43</v>
      </c>
      <c r="C37" s="7">
        <v>51699</v>
      </c>
      <c r="E37" s="7">
        <v>405398736</v>
      </c>
      <c r="G37" s="7">
        <v>269290889</v>
      </c>
      <c r="I37" s="7">
        <v>0</v>
      </c>
      <c r="J37" s="7">
        <v>0</v>
      </c>
      <c r="L37" s="7">
        <v>51699</v>
      </c>
      <c r="M37" s="7">
        <v>307320522</v>
      </c>
    </row>
    <row r="38" spans="1:23" ht="18.75" x14ac:dyDescent="0.45">
      <c r="A38" s="20" t="s">
        <v>44</v>
      </c>
      <c r="C38" s="7">
        <v>0</v>
      </c>
      <c r="E38" s="7">
        <v>1</v>
      </c>
      <c r="G38" s="7">
        <v>1</v>
      </c>
      <c r="N38" s="12"/>
      <c r="O38" s="7">
        <v>0</v>
      </c>
      <c r="Q38" s="7">
        <v>9540</v>
      </c>
      <c r="S38" s="7">
        <v>1</v>
      </c>
      <c r="U38" s="7">
        <v>1</v>
      </c>
      <c r="W38" s="13">
        <v>1.2609235201671099E-12</v>
      </c>
    </row>
    <row r="39" spans="1:23" ht="18.75" x14ac:dyDescent="0.45">
      <c r="A39" s="20" t="s">
        <v>45</v>
      </c>
      <c r="C39" s="7">
        <v>0</v>
      </c>
      <c r="E39" s="7">
        <v>-1</v>
      </c>
      <c r="G39" s="7">
        <v>-1</v>
      </c>
      <c r="N39" s="12"/>
      <c r="O39" s="7">
        <v>0</v>
      </c>
      <c r="Q39" s="7">
        <v>7340</v>
      </c>
      <c r="S39" s="7">
        <v>-1</v>
      </c>
      <c r="U39" s="7">
        <v>-1</v>
      </c>
      <c r="W39" s="13">
        <v>-1.2609235201671099E-12</v>
      </c>
    </row>
    <row r="40" spans="1:23" ht="18.75" x14ac:dyDescent="0.45">
      <c r="A40" s="20" t="s">
        <v>46</v>
      </c>
      <c r="C40" s="7">
        <v>303736</v>
      </c>
      <c r="E40" s="7">
        <v>6171439382</v>
      </c>
      <c r="G40" s="7">
        <v>8574777091</v>
      </c>
      <c r="N40" s="12"/>
      <c r="O40" s="7">
        <v>303736</v>
      </c>
      <c r="Q40" s="7">
        <v>30050</v>
      </c>
      <c r="S40" s="7">
        <v>6171439382</v>
      </c>
      <c r="U40" s="7">
        <v>9072959563</v>
      </c>
      <c r="W40" s="13">
        <v>1.1440308110511803E-2</v>
      </c>
    </row>
    <row r="41" spans="1:23" ht="18.75" x14ac:dyDescent="0.45">
      <c r="A41" s="20" t="s">
        <v>47</v>
      </c>
      <c r="C41" s="7">
        <v>1510000</v>
      </c>
      <c r="E41" s="7">
        <v>15766339296</v>
      </c>
      <c r="G41" s="7">
        <v>16165936935</v>
      </c>
      <c r="N41" s="12"/>
      <c r="O41" s="7">
        <v>1510000</v>
      </c>
      <c r="Q41" s="7">
        <v>11680</v>
      </c>
      <c r="S41" s="7">
        <v>15766339296</v>
      </c>
      <c r="U41" s="7">
        <v>17531861040</v>
      </c>
      <c r="W41" s="13">
        <v>2.2106335937637406E-2</v>
      </c>
    </row>
    <row r="42" spans="1:23" ht="18.75" x14ac:dyDescent="0.45">
      <c r="A42" s="20" t="s">
        <v>48</v>
      </c>
      <c r="C42" s="7">
        <v>0</v>
      </c>
      <c r="E42" s="7">
        <v>-1</v>
      </c>
      <c r="G42" s="7">
        <v>-1</v>
      </c>
      <c r="N42" s="12"/>
      <c r="O42" s="7">
        <v>0</v>
      </c>
      <c r="Q42" s="7">
        <v>20400</v>
      </c>
      <c r="S42" s="7">
        <v>-1</v>
      </c>
      <c r="U42" s="7">
        <v>-1</v>
      </c>
      <c r="W42" s="13">
        <v>-1.2609235201671099E-12</v>
      </c>
    </row>
    <row r="43" spans="1:23" ht="18.75" x14ac:dyDescent="0.45">
      <c r="A43" s="20" t="s">
        <v>49</v>
      </c>
      <c r="C43" s="7">
        <v>0</v>
      </c>
      <c r="E43" s="7">
        <v>-1</v>
      </c>
      <c r="G43" s="7">
        <v>-1</v>
      </c>
      <c r="N43" s="12"/>
      <c r="O43" s="7">
        <v>0</v>
      </c>
      <c r="Q43" s="7">
        <v>4361</v>
      </c>
      <c r="S43" s="7">
        <v>-1</v>
      </c>
      <c r="U43" s="7">
        <v>-1</v>
      </c>
      <c r="W43" s="13">
        <v>-1.2609235201671099E-12</v>
      </c>
    </row>
    <row r="44" spans="1:23" ht="18.75" x14ac:dyDescent="0.45">
      <c r="A44" s="20" t="s">
        <v>50</v>
      </c>
      <c r="C44" s="7">
        <v>0</v>
      </c>
      <c r="E44" s="7">
        <v>-1</v>
      </c>
      <c r="G44" s="7">
        <v>-1</v>
      </c>
      <c r="N44" s="12"/>
      <c r="O44" s="7">
        <v>0</v>
      </c>
      <c r="Q44" s="7">
        <v>11210</v>
      </c>
      <c r="S44" s="7">
        <v>-1</v>
      </c>
      <c r="U44" s="7">
        <v>-1</v>
      </c>
      <c r="W44" s="13">
        <v>-1.2609235201671099E-12</v>
      </c>
    </row>
    <row r="45" spans="1:23" ht="18.75" x14ac:dyDescent="0.45">
      <c r="A45" s="20" t="s">
        <v>51</v>
      </c>
      <c r="C45" s="7">
        <v>0</v>
      </c>
      <c r="E45" s="7">
        <v>-1</v>
      </c>
      <c r="G45" s="7">
        <v>-1</v>
      </c>
      <c r="N45" s="12"/>
      <c r="O45" s="7">
        <v>0</v>
      </c>
      <c r="Q45" s="7">
        <v>18810</v>
      </c>
      <c r="S45" s="7">
        <v>-1</v>
      </c>
      <c r="U45" s="7">
        <v>-1</v>
      </c>
      <c r="W45" s="13">
        <v>-1.2609235201671099E-12</v>
      </c>
    </row>
    <row r="46" spans="1:23" ht="18.75" x14ac:dyDescent="0.45">
      <c r="A46" s="20" t="s">
        <v>52</v>
      </c>
      <c r="C46" s="7">
        <v>0</v>
      </c>
      <c r="E46" s="7">
        <v>-3</v>
      </c>
      <c r="G46" s="7">
        <v>-3</v>
      </c>
      <c r="N46" s="12"/>
      <c r="O46" s="7">
        <v>0</v>
      </c>
      <c r="Q46" s="7">
        <v>18470</v>
      </c>
      <c r="S46" s="7">
        <v>-3</v>
      </c>
      <c r="U46" s="7">
        <v>-3</v>
      </c>
      <c r="W46" s="13">
        <v>-3.7827705605013297E-12</v>
      </c>
    </row>
    <row r="47" spans="1:23" ht="18.75" x14ac:dyDescent="0.45">
      <c r="A47" s="20" t="s">
        <v>53</v>
      </c>
      <c r="C47" s="7">
        <v>0</v>
      </c>
      <c r="E47" s="7">
        <v>-1</v>
      </c>
      <c r="G47" s="7">
        <v>-1</v>
      </c>
      <c r="N47" s="12"/>
      <c r="O47" s="7">
        <v>0</v>
      </c>
      <c r="Q47" s="7">
        <v>2308</v>
      </c>
      <c r="S47" s="7">
        <v>-1</v>
      </c>
      <c r="U47" s="7">
        <v>-1</v>
      </c>
      <c r="W47" s="13">
        <v>-1.2609235201671099E-12</v>
      </c>
    </row>
    <row r="48" spans="1:23" ht="18.75" x14ac:dyDescent="0.45">
      <c r="A48" s="20" t="s">
        <v>54</v>
      </c>
      <c r="C48" s="7">
        <v>2860000</v>
      </c>
      <c r="E48" s="7">
        <v>21942213740</v>
      </c>
      <c r="G48" s="7">
        <v>14212072017</v>
      </c>
      <c r="N48" s="12"/>
      <c r="O48" s="7">
        <v>2860000</v>
      </c>
      <c r="Q48" s="7">
        <v>4598</v>
      </c>
      <c r="S48" s="7">
        <v>21942213740</v>
      </c>
      <c r="U48" s="7">
        <v>13072035834</v>
      </c>
      <c r="W48" s="13">
        <v>1.6482837439557883E-2</v>
      </c>
    </row>
    <row r="49" spans="1:23" ht="18.75" x14ac:dyDescent="0.45">
      <c r="A49" s="20" t="s">
        <v>55</v>
      </c>
      <c r="C49" s="7">
        <v>0</v>
      </c>
      <c r="E49" s="7">
        <v>-1</v>
      </c>
      <c r="G49" s="7">
        <v>-1</v>
      </c>
      <c r="N49" s="12"/>
      <c r="O49" s="7">
        <v>0</v>
      </c>
      <c r="Q49" s="7">
        <v>10840</v>
      </c>
      <c r="S49" s="7">
        <v>-1</v>
      </c>
      <c r="U49" s="7">
        <v>-1</v>
      </c>
      <c r="W49" s="13">
        <v>-1.2609235201671099E-12</v>
      </c>
    </row>
    <row r="50" spans="1:23" ht="18.75" x14ac:dyDescent="0.45">
      <c r="A50" s="20" t="s">
        <v>56</v>
      </c>
      <c r="C50" s="7">
        <v>0</v>
      </c>
      <c r="E50" s="7">
        <v>-1</v>
      </c>
      <c r="G50" s="7">
        <v>-1</v>
      </c>
      <c r="N50" s="12"/>
      <c r="O50" s="7">
        <v>0</v>
      </c>
      <c r="Q50" s="7">
        <v>6650</v>
      </c>
      <c r="S50" s="7">
        <v>-1</v>
      </c>
      <c r="U50" s="7">
        <v>-1</v>
      </c>
      <c r="W50" s="13">
        <v>-1.2609235201671099E-12</v>
      </c>
    </row>
    <row r="51" spans="1:23" ht="37.5" x14ac:dyDescent="0.45">
      <c r="A51" s="20" t="s">
        <v>57</v>
      </c>
      <c r="C51" s="7">
        <v>497171</v>
      </c>
      <c r="E51" s="7">
        <v>15648942680</v>
      </c>
      <c r="G51" s="7">
        <v>7052417120</v>
      </c>
      <c r="N51" s="12"/>
      <c r="O51" s="7">
        <v>497171</v>
      </c>
      <c r="Q51" s="7">
        <v>15090</v>
      </c>
      <c r="S51" s="7">
        <v>15648942680</v>
      </c>
      <c r="U51" s="7">
        <v>7457671643</v>
      </c>
      <c r="W51" s="13">
        <v>9.4035535803419935E-3</v>
      </c>
    </row>
    <row r="52" spans="1:23" ht="18.75" x14ac:dyDescent="0.45">
      <c r="A52" s="20" t="s">
        <v>58</v>
      </c>
      <c r="C52" s="7">
        <v>4000000</v>
      </c>
      <c r="E52" s="7">
        <v>30084836851</v>
      </c>
      <c r="G52" s="7">
        <v>27912924000</v>
      </c>
      <c r="N52" s="12"/>
      <c r="O52" s="7">
        <v>4000000</v>
      </c>
      <c r="Q52" s="7">
        <v>7240</v>
      </c>
      <c r="S52" s="7">
        <v>30084836851</v>
      </c>
      <c r="U52" s="7">
        <v>28787688000</v>
      </c>
      <c r="W52" s="13">
        <v>3.6299072890432466E-2</v>
      </c>
    </row>
    <row r="53" spans="1:23" ht="18.75" x14ac:dyDescent="0.45">
      <c r="A53" s="20" t="s">
        <v>59</v>
      </c>
      <c r="C53" s="7">
        <v>522222</v>
      </c>
      <c r="E53" s="7">
        <v>3835336914</v>
      </c>
      <c r="G53" s="7">
        <v>6743300981</v>
      </c>
      <c r="N53" s="12"/>
      <c r="O53" s="7">
        <v>522222</v>
      </c>
      <c r="Q53" s="7">
        <v>13890</v>
      </c>
      <c r="S53" s="7">
        <v>3835336914</v>
      </c>
      <c r="U53" s="7">
        <v>7210504282</v>
      </c>
      <c r="W53" s="13">
        <v>9.0918944414394593E-3</v>
      </c>
    </row>
    <row r="54" spans="1:23" ht="18.75" x14ac:dyDescent="0.45">
      <c r="A54" s="20" t="s">
        <v>60</v>
      </c>
      <c r="C54" s="7">
        <v>0</v>
      </c>
      <c r="E54" s="7">
        <v>-1</v>
      </c>
      <c r="G54" s="7">
        <v>-1</v>
      </c>
      <c r="N54" s="12"/>
      <c r="O54" s="7">
        <v>0</v>
      </c>
      <c r="Q54" s="7">
        <v>12700</v>
      </c>
      <c r="S54" s="7">
        <v>-1</v>
      </c>
      <c r="U54" s="7">
        <v>-1</v>
      </c>
      <c r="W54" s="13">
        <v>-1.2609235201671099E-12</v>
      </c>
    </row>
    <row r="55" spans="1:23" ht="18.75" x14ac:dyDescent="0.45">
      <c r="A55" s="20" t="s">
        <v>61</v>
      </c>
      <c r="H55" s="12"/>
      <c r="I55" s="7">
        <v>2200000</v>
      </c>
      <c r="J55" s="7">
        <v>14467413136</v>
      </c>
      <c r="L55" s="7">
        <v>0</v>
      </c>
      <c r="M55" s="7">
        <v>0</v>
      </c>
      <c r="O55" s="7">
        <v>2200000</v>
      </c>
      <c r="Q55" s="7">
        <v>6710</v>
      </c>
      <c r="S55" s="7">
        <v>14467413136</v>
      </c>
      <c r="U55" s="7">
        <v>14674166100</v>
      </c>
      <c r="W55" s="13">
        <v>1.8503001174328869E-2</v>
      </c>
    </row>
    <row r="56" spans="1:23" ht="18.75" x14ac:dyDescent="0.45">
      <c r="A56" s="20" t="s">
        <v>62</v>
      </c>
      <c r="C56" s="7">
        <v>0</v>
      </c>
      <c r="E56" s="7">
        <v>-1</v>
      </c>
      <c r="G56" s="7">
        <v>-1</v>
      </c>
      <c r="N56" s="12"/>
      <c r="O56" s="7">
        <v>0</v>
      </c>
      <c r="Q56" s="7">
        <v>37900</v>
      </c>
      <c r="S56" s="7">
        <v>-1</v>
      </c>
      <c r="U56" s="7">
        <v>-1</v>
      </c>
      <c r="W56" s="13">
        <v>-1.2609235201671099E-12</v>
      </c>
    </row>
    <row r="57" spans="1:23" ht="18.75" x14ac:dyDescent="0.45">
      <c r="A57" s="20" t="s">
        <v>63</v>
      </c>
      <c r="C57" s="7">
        <v>0</v>
      </c>
      <c r="E57" s="7">
        <v>-1</v>
      </c>
      <c r="G57" s="7">
        <v>-1</v>
      </c>
      <c r="N57" s="12"/>
      <c r="O57" s="7">
        <v>0</v>
      </c>
      <c r="Q57" s="7">
        <v>5180</v>
      </c>
      <c r="S57" s="7">
        <v>-1</v>
      </c>
      <c r="U57" s="7">
        <v>-1</v>
      </c>
      <c r="W57" s="13">
        <v>-1.2609235201671099E-12</v>
      </c>
    </row>
    <row r="58" spans="1:23" ht="18.75" x14ac:dyDescent="0.45">
      <c r="A58" s="20" t="s">
        <v>64</v>
      </c>
      <c r="C58" s="7">
        <v>0</v>
      </c>
      <c r="E58" s="7">
        <v>1</v>
      </c>
      <c r="G58" s="7">
        <v>1</v>
      </c>
      <c r="N58" s="12"/>
      <c r="O58" s="7">
        <v>0</v>
      </c>
      <c r="Q58" s="7">
        <v>5360</v>
      </c>
      <c r="S58" s="7">
        <v>1</v>
      </c>
      <c r="U58" s="7">
        <v>1</v>
      </c>
      <c r="W58" s="13">
        <v>1.2609235201671099E-12</v>
      </c>
    </row>
    <row r="59" spans="1:23" ht="18.75" x14ac:dyDescent="0.45">
      <c r="A59" s="20" t="s">
        <v>65</v>
      </c>
      <c r="C59" s="7">
        <v>700000</v>
      </c>
      <c r="E59" s="7">
        <v>66296316395</v>
      </c>
      <c r="G59" s="7">
        <v>50524579350</v>
      </c>
      <c r="N59" s="12"/>
      <c r="O59" s="7">
        <v>700000</v>
      </c>
      <c r="Q59" s="7">
        <v>80130</v>
      </c>
      <c r="S59" s="7">
        <v>66296316395</v>
      </c>
      <c r="U59" s="7">
        <v>55757258550</v>
      </c>
      <c r="W59" s="13">
        <v>7.0305638725733685E-2</v>
      </c>
    </row>
    <row r="60" spans="1:23" ht="18.75" x14ac:dyDescent="0.45">
      <c r="A60" s="20" t="s">
        <v>66</v>
      </c>
      <c r="C60" s="7">
        <v>0</v>
      </c>
      <c r="E60" s="7">
        <v>1</v>
      </c>
      <c r="G60" s="7">
        <v>1</v>
      </c>
      <c r="N60" s="12"/>
      <c r="O60" s="7">
        <v>0</v>
      </c>
      <c r="Q60" s="7">
        <v>13100</v>
      </c>
      <c r="S60" s="7">
        <v>1</v>
      </c>
      <c r="U60" s="7">
        <v>1</v>
      </c>
      <c r="W60" s="13">
        <v>1.2609235201671099E-12</v>
      </c>
    </row>
    <row r="61" spans="1:23" ht="18.75" x14ac:dyDescent="0.45">
      <c r="A61" s="20" t="s">
        <v>67</v>
      </c>
      <c r="C61" s="7">
        <v>0</v>
      </c>
      <c r="E61" s="7">
        <v>-1</v>
      </c>
      <c r="G61" s="7">
        <v>-1</v>
      </c>
      <c r="N61" s="12"/>
      <c r="O61" s="7">
        <v>0</v>
      </c>
      <c r="Q61" s="7">
        <v>171200</v>
      </c>
      <c r="S61" s="7">
        <v>-1</v>
      </c>
      <c r="U61" s="7">
        <v>-1</v>
      </c>
      <c r="W61" s="13">
        <v>-1.2609235201671099E-12</v>
      </c>
    </row>
    <row r="62" spans="1:23" ht="18.75" x14ac:dyDescent="0.45">
      <c r="A62" s="20" t="s">
        <v>68</v>
      </c>
      <c r="C62" s="7">
        <v>1119227</v>
      </c>
      <c r="E62" s="7">
        <v>28908125542</v>
      </c>
      <c r="G62" s="7">
        <v>24832508817</v>
      </c>
      <c r="N62" s="12"/>
      <c r="O62" s="7">
        <v>1119227</v>
      </c>
      <c r="Q62" s="7">
        <v>22940</v>
      </c>
      <c r="S62" s="7">
        <v>28908125542</v>
      </c>
      <c r="U62" s="7">
        <v>25522300729</v>
      </c>
      <c r="W62" s="13">
        <v>3.2181669277974272E-2</v>
      </c>
    </row>
    <row r="63" spans="1:23" ht="18.75" x14ac:dyDescent="0.45">
      <c r="A63" s="20" t="s">
        <v>69</v>
      </c>
      <c r="C63" s="7">
        <v>525000</v>
      </c>
      <c r="E63" s="7">
        <v>32769004605</v>
      </c>
      <c r="G63" s="7">
        <v>37157589000</v>
      </c>
      <c r="N63" s="12"/>
      <c r="O63" s="7">
        <v>525000</v>
      </c>
      <c r="Q63" s="7">
        <v>76550</v>
      </c>
      <c r="S63" s="7">
        <v>32769004605</v>
      </c>
      <c r="U63" s="7">
        <v>39949626937</v>
      </c>
      <c r="W63" s="13">
        <v>5.0373424226764836E-2</v>
      </c>
    </row>
    <row r="64" spans="1:23" ht="18.75" x14ac:dyDescent="0.45">
      <c r="A64" s="20" t="s">
        <v>70</v>
      </c>
      <c r="C64" s="7">
        <v>0</v>
      </c>
      <c r="E64" s="7">
        <v>-1</v>
      </c>
      <c r="G64" s="7">
        <v>-1</v>
      </c>
      <c r="N64" s="12"/>
      <c r="O64" s="7">
        <v>0</v>
      </c>
      <c r="Q64" s="7">
        <v>16020</v>
      </c>
      <c r="S64" s="7">
        <v>-1</v>
      </c>
      <c r="U64" s="7">
        <v>-1</v>
      </c>
      <c r="W64" s="13">
        <v>-1.2609235201671099E-12</v>
      </c>
    </row>
    <row r="65" spans="1:23" ht="18.75" x14ac:dyDescent="0.45">
      <c r="A65" s="20" t="s">
        <v>71</v>
      </c>
      <c r="C65" s="7">
        <v>0</v>
      </c>
      <c r="E65" s="7">
        <v>-1</v>
      </c>
      <c r="G65" s="7">
        <v>-1</v>
      </c>
      <c r="N65" s="12"/>
      <c r="O65" s="7">
        <v>0</v>
      </c>
      <c r="Q65" s="7">
        <v>12980</v>
      </c>
      <c r="S65" s="7">
        <v>-1</v>
      </c>
      <c r="U65" s="7">
        <v>-1</v>
      </c>
      <c r="W65" s="13">
        <v>-1.2609235201671099E-12</v>
      </c>
    </row>
    <row r="66" spans="1:23" ht="19.5" thickBot="1" x14ac:dyDescent="0.5">
      <c r="A66" s="8" t="s">
        <v>72</v>
      </c>
      <c r="C66" s="8">
        <f>SUM(C11:$C$65)</f>
        <v>27564631</v>
      </c>
      <c r="E66" s="8">
        <f>SUM(E11:$E$65)</f>
        <v>343543623467</v>
      </c>
      <c r="G66" s="8">
        <f>SUM(G11:$G$65)</f>
        <v>320859529155</v>
      </c>
      <c r="H66" s="28"/>
      <c r="I66" s="8">
        <f>SUM(I11:$I$65)</f>
        <v>7160348</v>
      </c>
      <c r="J66" s="8">
        <f>SUM(J11:$J$65)</f>
        <v>42812693114</v>
      </c>
      <c r="K66" s="28"/>
      <c r="L66" s="8">
        <f>SUM(L11:$L$65)</f>
        <v>8115882</v>
      </c>
      <c r="M66" s="8">
        <f>SUM(M11:$M$65)</f>
        <v>46926645773</v>
      </c>
      <c r="N66" s="28"/>
      <c r="O66" s="8">
        <f>SUM(O11:$O$65)</f>
        <v>26609097</v>
      </c>
      <c r="P66" s="28"/>
      <c r="Q66" s="8">
        <f>SUM(Q11:$Q$65)</f>
        <v>863269</v>
      </c>
      <c r="R66" s="28"/>
      <c r="S66" s="8">
        <f>SUM(S11:$S$65)</f>
        <v>340118771636</v>
      </c>
      <c r="T66" s="28"/>
      <c r="U66" s="8">
        <f>SUM(U11:$U$65)</f>
        <v>334388019226</v>
      </c>
      <c r="V66" s="28"/>
      <c r="W66" s="14">
        <f>SUM(W11:$W$65)</f>
        <v>0.42163771830415503</v>
      </c>
    </row>
    <row r="67" spans="1:23" ht="19.5" thickTop="1" x14ac:dyDescent="0.45">
      <c r="C67" s="9"/>
      <c r="E67" s="9"/>
      <c r="G67" s="9"/>
      <c r="I67" s="9"/>
      <c r="J67" s="9"/>
      <c r="L67" s="9"/>
      <c r="M67" s="9"/>
      <c r="O67" s="9"/>
      <c r="Q67" s="9"/>
      <c r="S67" s="9"/>
      <c r="U67" s="9"/>
      <c r="W67" s="9"/>
    </row>
    <row r="68" spans="1:23" x14ac:dyDescent="0.45">
      <c r="E68" s="27"/>
      <c r="J68" s="27"/>
      <c r="M68" s="27"/>
    </row>
    <row r="69" spans="1:23" x14ac:dyDescent="0.45">
      <c r="E69" s="27"/>
      <c r="J69" s="27"/>
      <c r="M69" s="27"/>
    </row>
    <row r="70" spans="1:23" x14ac:dyDescent="0.45">
      <c r="E70" s="27"/>
      <c r="J70" s="27"/>
      <c r="M70" s="27"/>
      <c r="S70" s="27"/>
    </row>
    <row r="71" spans="1:23" x14ac:dyDescent="0.45">
      <c r="J71" s="27"/>
      <c r="M71" s="27"/>
      <c r="S71" s="27"/>
    </row>
    <row r="72" spans="1:23" x14ac:dyDescent="0.45">
      <c r="S72" s="27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7"/>
  <sheetViews>
    <sheetView rightToLeft="1" view="pageBreakPreview" topLeftCell="D1" zoomScale="85" zoomScaleNormal="70" zoomScaleSheetLayoutView="85" workbookViewId="0">
      <selection activeCell="AE15" sqref="AE15"/>
    </sheetView>
  </sheetViews>
  <sheetFormatPr defaultRowHeight="18" x14ac:dyDescent="0.45"/>
  <cols>
    <col min="1" max="1" width="32.140625" style="1" customWidth="1"/>
    <col min="2" max="2" width="1.42578125" style="1" customWidth="1"/>
    <col min="3" max="3" width="16.140625" style="1" bestFit="1" customWidth="1"/>
    <col min="4" max="4" width="1.42578125" style="1" customWidth="1"/>
    <col min="5" max="5" width="24" style="1" bestFit="1" customWidth="1"/>
    <col min="6" max="6" width="1.42578125" style="1" customWidth="1"/>
    <col min="7" max="7" width="13.42578125" style="1" bestFit="1" customWidth="1"/>
    <col min="8" max="8" width="1.42578125" style="1" customWidth="1"/>
    <col min="9" max="9" width="11" style="1" bestFit="1" customWidth="1"/>
    <col min="10" max="10" width="1.42578125" style="1" customWidth="1"/>
    <col min="11" max="11" width="10.85546875" style="1" bestFit="1" customWidth="1"/>
    <col min="12" max="12" width="1.42578125" style="1" customWidth="1"/>
    <col min="13" max="13" width="10.5703125" style="1" bestFit="1" customWidth="1"/>
    <col min="14" max="14" width="1.42578125" style="1" customWidth="1"/>
    <col min="15" max="15" width="8.85546875" style="1" bestFit="1" customWidth="1"/>
    <col min="16" max="16" width="1.42578125" style="1" customWidth="1"/>
    <col min="17" max="17" width="17.85546875" style="1" bestFit="1" customWidth="1"/>
    <col min="18" max="18" width="1.42578125" style="1" customWidth="1"/>
    <col min="19" max="19" width="18" style="1" bestFit="1" customWidth="1"/>
    <col min="20" max="20" width="1.42578125" style="1" customWidth="1"/>
    <col min="21" max="21" width="4.5703125" style="1" bestFit="1" customWidth="1"/>
    <col min="22" max="22" width="11.28515625" style="1" bestFit="1" customWidth="1"/>
    <col min="23" max="23" width="1.42578125" style="1" customWidth="1"/>
    <col min="24" max="24" width="6.85546875" style="1" bestFit="1" customWidth="1"/>
    <col min="25" max="25" width="15.42578125" style="1" bestFit="1" customWidth="1"/>
    <col min="26" max="26" width="1.42578125" style="1" customWidth="1"/>
    <col min="27" max="27" width="8.85546875" style="1" bestFit="1" customWidth="1"/>
    <col min="28" max="28" width="1.42578125" style="1" customWidth="1"/>
    <col min="29" max="29" width="14.140625" style="1" bestFit="1" customWidth="1"/>
    <col min="30" max="30" width="1.42578125" style="1" customWidth="1"/>
    <col min="31" max="31" width="17.140625" style="1" bestFit="1" customWidth="1"/>
    <col min="32" max="32" width="1.42578125" style="1" customWidth="1"/>
    <col min="33" max="33" width="17.5703125" style="1" bestFit="1" customWidth="1"/>
    <col min="34" max="34" width="1.42578125" style="1" customWidth="1"/>
    <col min="35" max="35" width="15.42578125" style="1" bestFit="1" customWidth="1"/>
    <col min="36" max="16384" width="9.140625" style="1"/>
  </cols>
  <sheetData>
    <row r="1" spans="1:35" ht="26.25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6.25" x14ac:dyDescent="0.45">
      <c r="A2" s="2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6.25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21" x14ac:dyDescent="0.45">
      <c r="A5" s="3" t="s">
        <v>75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5" ht="21" x14ac:dyDescent="0.45">
      <c r="C7" s="10" t="s">
        <v>76</v>
      </c>
      <c r="D7" s="11"/>
      <c r="E7" s="11"/>
      <c r="F7" s="11"/>
      <c r="G7" s="11"/>
      <c r="H7" s="11"/>
      <c r="I7" s="11"/>
      <c r="J7" s="11"/>
      <c r="K7" s="11"/>
      <c r="L7" s="11"/>
      <c r="M7" s="11"/>
      <c r="O7" s="10" t="s">
        <v>5</v>
      </c>
      <c r="P7" s="11"/>
      <c r="Q7" s="11"/>
      <c r="R7" s="11"/>
      <c r="S7" s="11"/>
      <c r="U7" s="10" t="s">
        <v>6</v>
      </c>
      <c r="V7" s="11"/>
      <c r="W7" s="11"/>
      <c r="X7" s="11"/>
      <c r="Y7" s="11"/>
      <c r="AA7" s="10" t="s">
        <v>7</v>
      </c>
      <c r="AB7" s="11"/>
      <c r="AC7" s="11"/>
      <c r="AD7" s="11"/>
      <c r="AE7" s="11"/>
      <c r="AF7" s="11"/>
      <c r="AG7" s="11"/>
      <c r="AH7" s="11"/>
      <c r="AI7" s="11"/>
    </row>
    <row r="8" spans="1:35" ht="18.75" x14ac:dyDescent="0.45">
      <c r="A8" s="21" t="s">
        <v>77</v>
      </c>
      <c r="C8" s="22" t="s">
        <v>78</v>
      </c>
      <c r="E8" s="22" t="s">
        <v>79</v>
      </c>
      <c r="G8" s="22" t="s">
        <v>80</v>
      </c>
      <c r="I8" s="22" t="s">
        <v>81</v>
      </c>
      <c r="K8" s="22" t="s">
        <v>82</v>
      </c>
      <c r="M8" s="22" t="s">
        <v>74</v>
      </c>
      <c r="O8" s="21" t="s">
        <v>9</v>
      </c>
      <c r="Q8" s="21" t="s">
        <v>10</v>
      </c>
      <c r="S8" s="21" t="s">
        <v>11</v>
      </c>
      <c r="U8" s="21" t="s">
        <v>12</v>
      </c>
      <c r="V8" s="2"/>
      <c r="X8" s="21" t="s">
        <v>13</v>
      </c>
      <c r="Y8" s="2"/>
      <c r="AA8" s="21" t="s">
        <v>9</v>
      </c>
      <c r="AC8" s="22" t="s">
        <v>83</v>
      </c>
      <c r="AE8" s="21" t="s">
        <v>10</v>
      </c>
      <c r="AG8" s="21" t="s">
        <v>11</v>
      </c>
      <c r="AI8" s="22" t="s">
        <v>15</v>
      </c>
    </row>
    <row r="9" spans="1:35" ht="18.75" x14ac:dyDescent="0.45">
      <c r="A9" s="23"/>
      <c r="C9" s="23"/>
      <c r="E9" s="23"/>
      <c r="G9" s="23"/>
      <c r="I9" s="23"/>
      <c r="K9" s="23"/>
      <c r="M9" s="23"/>
      <c r="O9" s="23"/>
      <c r="Q9" s="23"/>
      <c r="S9" s="23"/>
      <c r="U9" s="24" t="s">
        <v>9</v>
      </c>
      <c r="V9" s="24" t="s">
        <v>10</v>
      </c>
      <c r="X9" s="24" t="s">
        <v>9</v>
      </c>
      <c r="Y9" s="24" t="s">
        <v>16</v>
      </c>
      <c r="AA9" s="23"/>
      <c r="AC9" s="23"/>
      <c r="AE9" s="23"/>
      <c r="AG9" s="23"/>
      <c r="AI9" s="23"/>
    </row>
    <row r="10" spans="1:35" ht="18.75" x14ac:dyDescent="0.45">
      <c r="A10" s="20" t="s">
        <v>84</v>
      </c>
      <c r="C10" s="12" t="s">
        <v>85</v>
      </c>
      <c r="E10" s="12" t="s">
        <v>86</v>
      </c>
      <c r="G10" s="12" t="s">
        <v>87</v>
      </c>
      <c r="I10" s="12" t="s">
        <v>88</v>
      </c>
      <c r="K10" s="12" t="s">
        <v>89</v>
      </c>
      <c r="O10" s="7">
        <v>82900</v>
      </c>
      <c r="Q10" s="7">
        <v>79362945909</v>
      </c>
      <c r="S10" s="7">
        <v>80920600482</v>
      </c>
      <c r="Z10" s="12"/>
      <c r="AA10" s="7">
        <v>82900</v>
      </c>
      <c r="AC10" s="7">
        <v>976300</v>
      </c>
      <c r="AE10" s="7">
        <v>79362945909</v>
      </c>
      <c r="AG10" s="7">
        <v>80920600482</v>
      </c>
      <c r="AI10" s="13">
        <v>0.10203468841379977</v>
      </c>
    </row>
    <row r="11" spans="1:35" ht="18.75" x14ac:dyDescent="0.45">
      <c r="A11" s="20" t="s">
        <v>90</v>
      </c>
      <c r="C11" s="12" t="s">
        <v>91</v>
      </c>
      <c r="E11" s="12" t="s">
        <v>86</v>
      </c>
      <c r="G11" s="12" t="s">
        <v>92</v>
      </c>
      <c r="I11" s="12" t="s">
        <v>93</v>
      </c>
      <c r="K11" s="12" t="s">
        <v>94</v>
      </c>
      <c r="O11" s="7">
        <v>36000</v>
      </c>
      <c r="Q11" s="7">
        <v>23186181729</v>
      </c>
      <c r="S11" s="7">
        <v>25000707800</v>
      </c>
      <c r="Z11" s="12"/>
      <c r="AA11" s="7">
        <v>36000</v>
      </c>
      <c r="AC11" s="7">
        <v>706030</v>
      </c>
      <c r="AE11" s="7">
        <v>23186181729</v>
      </c>
      <c r="AG11" s="7">
        <v>25412473154</v>
      </c>
      <c r="AI11" s="13">
        <v>3.2043185105493859E-2</v>
      </c>
    </row>
    <row r="12" spans="1:35" ht="18.75" x14ac:dyDescent="0.45">
      <c r="A12" s="20" t="s">
        <v>95</v>
      </c>
      <c r="C12" s="12" t="s">
        <v>91</v>
      </c>
      <c r="E12" s="12" t="s">
        <v>86</v>
      </c>
      <c r="G12" s="12" t="s">
        <v>96</v>
      </c>
      <c r="I12" s="12" t="s">
        <v>97</v>
      </c>
      <c r="K12" s="12" t="s">
        <v>94</v>
      </c>
      <c r="O12" s="7">
        <v>43499</v>
      </c>
      <c r="Q12" s="7">
        <v>32663216933</v>
      </c>
      <c r="S12" s="7">
        <v>39808723031</v>
      </c>
      <c r="Z12" s="12"/>
      <c r="AA12" s="7">
        <v>43499</v>
      </c>
      <c r="AC12" s="7">
        <v>930940</v>
      </c>
      <c r="AE12" s="7">
        <v>32663216933</v>
      </c>
      <c r="AG12" s="7">
        <v>40487619349</v>
      </c>
      <c r="AI12" s="13">
        <v>5.1051791512727068E-2</v>
      </c>
    </row>
    <row r="13" spans="1:35" ht="18.75" x14ac:dyDescent="0.45">
      <c r="A13" s="20" t="s">
        <v>98</v>
      </c>
      <c r="C13" s="12" t="s">
        <v>91</v>
      </c>
      <c r="E13" s="12" t="s">
        <v>86</v>
      </c>
      <c r="G13" s="12" t="s">
        <v>99</v>
      </c>
      <c r="I13" s="12" t="s">
        <v>100</v>
      </c>
      <c r="K13" s="12" t="s">
        <v>94</v>
      </c>
      <c r="O13" s="7">
        <v>57530</v>
      </c>
      <c r="Q13" s="7">
        <v>51619505011</v>
      </c>
      <c r="S13" s="7">
        <v>54806374444</v>
      </c>
      <c r="Z13" s="12"/>
      <c r="AA13" s="7">
        <v>57530</v>
      </c>
      <c r="AC13" s="7">
        <v>971090</v>
      </c>
      <c r="AE13" s="7">
        <v>51619505011</v>
      </c>
      <c r="AG13" s="7">
        <v>55856681841</v>
      </c>
      <c r="AI13" s="13">
        <v>7.0431003891808008E-2</v>
      </c>
    </row>
    <row r="14" spans="1:35" ht="18.75" x14ac:dyDescent="0.45">
      <c r="A14" s="20" t="s">
        <v>101</v>
      </c>
      <c r="C14" s="12" t="s">
        <v>91</v>
      </c>
      <c r="E14" s="12" t="s">
        <v>86</v>
      </c>
      <c r="G14" s="12" t="s">
        <v>102</v>
      </c>
      <c r="I14" s="12" t="s">
        <v>103</v>
      </c>
      <c r="K14" s="12" t="s">
        <v>94</v>
      </c>
      <c r="O14" s="7">
        <v>40933</v>
      </c>
      <c r="Q14" s="7">
        <v>29794567974</v>
      </c>
      <c r="S14" s="7">
        <v>36578874947</v>
      </c>
      <c r="Z14" s="12"/>
      <c r="AA14" s="7">
        <v>40933</v>
      </c>
      <c r="AC14" s="7">
        <v>913860</v>
      </c>
      <c r="AE14" s="7">
        <v>29794567974</v>
      </c>
      <c r="AG14" s="7">
        <v>37400251356</v>
      </c>
      <c r="AI14" s="13">
        <v>4.7158856594942247E-2</v>
      </c>
    </row>
    <row r="15" spans="1:35" ht="18.75" x14ac:dyDescent="0.45">
      <c r="A15" s="20" t="s">
        <v>104</v>
      </c>
      <c r="C15" s="12" t="s">
        <v>91</v>
      </c>
      <c r="E15" s="12" t="s">
        <v>86</v>
      </c>
      <c r="G15" s="12" t="s">
        <v>105</v>
      </c>
      <c r="I15" s="12" t="s">
        <v>106</v>
      </c>
      <c r="K15" s="12" t="s">
        <v>107</v>
      </c>
      <c r="O15" s="7">
        <v>2400</v>
      </c>
      <c r="Q15" s="7">
        <v>2348224532</v>
      </c>
      <c r="S15" s="7">
        <v>2388071084</v>
      </c>
      <c r="U15" s="7">
        <v>0</v>
      </c>
      <c r="V15" s="7">
        <v>0</v>
      </c>
      <c r="X15" s="7">
        <v>2400</v>
      </c>
      <c r="Y15" s="7">
        <v>2400000000</v>
      </c>
    </row>
    <row r="16" spans="1:35" ht="19.5" thickBot="1" x14ac:dyDescent="0.5">
      <c r="A16" s="8" t="s">
        <v>72</v>
      </c>
      <c r="O16" s="8">
        <f>SUM(O10:$O$15)</f>
        <v>263262</v>
      </c>
      <c r="Q16" s="8">
        <f>SUM(Q10:$Q$15)</f>
        <v>218974642088</v>
      </c>
      <c r="S16" s="29">
        <f>SUM(S10:$S$15)</f>
        <v>239503351788</v>
      </c>
      <c r="U16" s="8">
        <f>SUM(U10:$U$15)</f>
        <v>0</v>
      </c>
      <c r="V16" s="8">
        <f>SUM(V10:$V$15)</f>
        <v>0</v>
      </c>
      <c r="X16" s="8">
        <f>SUM(X10:$X$15)</f>
        <v>2400</v>
      </c>
      <c r="Y16" s="8">
        <f>SUM(Y10:$Y$15)</f>
        <v>2400000000</v>
      </c>
      <c r="AA16" s="8">
        <f>SUM(AA10:$AA$15)</f>
        <v>260862</v>
      </c>
      <c r="AC16" s="8">
        <f>SUM(AC10:$AC$15)</f>
        <v>4498220</v>
      </c>
      <c r="AE16" s="8">
        <f>SUM(AE10:$AE$15)</f>
        <v>216626417556</v>
      </c>
      <c r="AG16" s="29">
        <f>SUM(AG10:$AG$15)</f>
        <v>240077626182</v>
      </c>
      <c r="AI16" s="14">
        <f>SUM(AI10:$AI$15)</f>
        <v>0.3027195255187709</v>
      </c>
    </row>
    <row r="17" spans="15:35" ht="19.5" thickTop="1" x14ac:dyDescent="0.45">
      <c r="O17" s="9"/>
      <c r="Q17" s="9"/>
      <c r="S17" s="9"/>
      <c r="U17" s="9"/>
      <c r="V17" s="9"/>
      <c r="X17" s="9"/>
      <c r="Y17" s="9"/>
      <c r="AA17" s="9"/>
      <c r="AC17" s="9"/>
      <c r="AE17" s="9"/>
      <c r="AG17" s="9"/>
      <c r="AI17" s="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view="pageBreakPreview" zoomScale="60" zoomScaleNormal="100" workbookViewId="0">
      <selection activeCell="T14" sqref="T14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2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3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10" t="s">
        <v>109</v>
      </c>
      <c r="D7" s="11"/>
      <c r="E7" s="11"/>
      <c r="F7" s="11"/>
      <c r="G7" s="11"/>
      <c r="H7" s="11"/>
      <c r="I7" s="11"/>
      <c r="K7" s="4" t="s">
        <v>5</v>
      </c>
      <c r="M7" s="10" t="s">
        <v>6</v>
      </c>
      <c r="N7" s="11"/>
      <c r="O7" s="11"/>
      <c r="Q7" s="10" t="s">
        <v>7</v>
      </c>
      <c r="R7" s="11"/>
      <c r="S7" s="11"/>
    </row>
    <row r="8" spans="1:19" ht="63" x14ac:dyDescent="0.45">
      <c r="A8" s="4" t="s">
        <v>110</v>
      </c>
      <c r="C8" s="4" t="s">
        <v>111</v>
      </c>
      <c r="E8" s="4" t="s">
        <v>112</v>
      </c>
      <c r="G8" s="5" t="s">
        <v>113</v>
      </c>
      <c r="I8" s="5" t="s">
        <v>114</v>
      </c>
      <c r="K8" s="4" t="s">
        <v>115</v>
      </c>
      <c r="M8" s="4" t="s">
        <v>116</v>
      </c>
      <c r="O8" s="4" t="s">
        <v>117</v>
      </c>
      <c r="Q8" s="4" t="s">
        <v>115</v>
      </c>
      <c r="S8" s="5" t="s">
        <v>15</v>
      </c>
    </row>
    <row r="9" spans="1:19" ht="37.5" x14ac:dyDescent="0.45">
      <c r="A9" s="20" t="s">
        <v>118</v>
      </c>
      <c r="C9" s="12" t="s">
        <v>119</v>
      </c>
      <c r="E9" s="6" t="s">
        <v>120</v>
      </c>
      <c r="G9" s="12" t="s">
        <v>121</v>
      </c>
      <c r="I9" s="12" t="s">
        <v>122</v>
      </c>
      <c r="K9" s="7">
        <v>2248969469</v>
      </c>
      <c r="M9" s="7">
        <v>1602669209</v>
      </c>
      <c r="O9" s="7">
        <v>0</v>
      </c>
      <c r="Q9" s="7">
        <v>3851638678</v>
      </c>
      <c r="S9" s="13">
        <v>4.8566218002755535E-3</v>
      </c>
    </row>
    <row r="10" spans="1:19" ht="37.5" x14ac:dyDescent="0.45">
      <c r="A10" s="20" t="s">
        <v>118</v>
      </c>
      <c r="C10" s="12" t="s">
        <v>123</v>
      </c>
      <c r="E10" s="6" t="s">
        <v>124</v>
      </c>
      <c r="G10" s="12" t="s">
        <v>121</v>
      </c>
      <c r="I10" s="12" t="s">
        <v>125</v>
      </c>
      <c r="K10" s="7">
        <v>40000000000</v>
      </c>
      <c r="P10" s="12"/>
      <c r="Q10" s="7">
        <v>40000000000</v>
      </c>
      <c r="S10" s="13">
        <v>5.0436940806684392E-2</v>
      </c>
    </row>
    <row r="11" spans="1:19" ht="37.5" x14ac:dyDescent="0.45">
      <c r="A11" s="20" t="s">
        <v>118</v>
      </c>
      <c r="C11" s="12" t="s">
        <v>126</v>
      </c>
      <c r="E11" s="6" t="s">
        <v>124</v>
      </c>
      <c r="G11" s="12" t="s">
        <v>127</v>
      </c>
      <c r="I11" s="12" t="s">
        <v>128</v>
      </c>
      <c r="K11" s="7">
        <v>54000000000</v>
      </c>
      <c r="P11" s="12"/>
      <c r="Q11" s="7">
        <v>54000000000</v>
      </c>
      <c r="S11" s="13">
        <v>6.8089870089023938E-2</v>
      </c>
    </row>
    <row r="12" spans="1:19" ht="37.5" x14ac:dyDescent="0.45">
      <c r="A12" s="20" t="s">
        <v>129</v>
      </c>
      <c r="C12" s="12" t="s">
        <v>130</v>
      </c>
      <c r="E12" s="6" t="s">
        <v>120</v>
      </c>
      <c r="G12" s="12" t="s">
        <v>131</v>
      </c>
      <c r="I12" s="12" t="s">
        <v>94</v>
      </c>
      <c r="K12" s="7">
        <v>3688686853</v>
      </c>
      <c r="M12" s="7">
        <v>4275080786</v>
      </c>
      <c r="O12" s="7">
        <v>4629323117</v>
      </c>
      <c r="Q12" s="7">
        <v>3334444522</v>
      </c>
      <c r="S12" s="13">
        <v>4.2044795244821761E-3</v>
      </c>
    </row>
    <row r="13" spans="1:19" ht="37.5" x14ac:dyDescent="0.45">
      <c r="A13" s="20" t="s">
        <v>129</v>
      </c>
      <c r="C13" s="12" t="s">
        <v>132</v>
      </c>
      <c r="E13" s="6" t="s">
        <v>120</v>
      </c>
      <c r="G13" s="12" t="s">
        <v>133</v>
      </c>
      <c r="I13" s="12" t="s">
        <v>122</v>
      </c>
      <c r="K13" s="7">
        <v>77864880</v>
      </c>
      <c r="M13" s="7">
        <v>487467822</v>
      </c>
      <c r="O13" s="7">
        <v>0</v>
      </c>
      <c r="Q13" s="7">
        <v>565332702</v>
      </c>
      <c r="S13" s="13">
        <v>7.1284130067142371E-4</v>
      </c>
    </row>
    <row r="14" spans="1:19" ht="37.5" x14ac:dyDescent="0.45">
      <c r="A14" s="20" t="s">
        <v>134</v>
      </c>
      <c r="C14" s="12" t="s">
        <v>135</v>
      </c>
      <c r="E14" s="6" t="s">
        <v>136</v>
      </c>
      <c r="G14" s="12" t="s">
        <v>137</v>
      </c>
      <c r="I14" s="12" t="s">
        <v>94</v>
      </c>
      <c r="K14" s="7">
        <v>50000000</v>
      </c>
      <c r="P14" s="12"/>
      <c r="Q14" s="7">
        <v>50000000</v>
      </c>
      <c r="S14" s="13">
        <v>6.3046176008355493E-5</v>
      </c>
    </row>
    <row r="15" spans="1:19" ht="37.5" x14ac:dyDescent="0.45">
      <c r="A15" s="20" t="s">
        <v>134</v>
      </c>
      <c r="C15" s="12" t="s">
        <v>138</v>
      </c>
      <c r="E15" s="6" t="s">
        <v>120</v>
      </c>
      <c r="G15" s="12" t="s">
        <v>139</v>
      </c>
      <c r="I15" s="12" t="s">
        <v>140</v>
      </c>
      <c r="K15" s="7">
        <v>337188</v>
      </c>
      <c r="M15" s="7">
        <v>2202</v>
      </c>
      <c r="O15" s="7">
        <v>0</v>
      </c>
      <c r="Q15" s="7">
        <v>339390</v>
      </c>
      <c r="S15" s="13">
        <v>4.2794483350951543E-7</v>
      </c>
    </row>
    <row r="16" spans="1:19" ht="37.5" x14ac:dyDescent="0.45">
      <c r="A16" s="20" t="s">
        <v>134</v>
      </c>
      <c r="C16" s="12" t="s">
        <v>141</v>
      </c>
      <c r="E16" s="6" t="s">
        <v>120</v>
      </c>
      <c r="G16" s="12" t="s">
        <v>142</v>
      </c>
      <c r="I16" s="12" t="s">
        <v>94</v>
      </c>
      <c r="K16" s="7">
        <v>3679987692</v>
      </c>
      <c r="M16" s="7">
        <v>2614098793</v>
      </c>
      <c r="O16" s="7">
        <v>0</v>
      </c>
      <c r="Q16" s="7">
        <v>6294086485</v>
      </c>
      <c r="S16" s="13">
        <v>7.9363616869024319E-3</v>
      </c>
    </row>
    <row r="17" spans="1:19" ht="37.5" x14ac:dyDescent="0.45">
      <c r="A17" s="20" t="s">
        <v>143</v>
      </c>
      <c r="C17" s="12" t="s">
        <v>144</v>
      </c>
      <c r="E17" s="6" t="s">
        <v>124</v>
      </c>
      <c r="G17" s="12" t="s">
        <v>145</v>
      </c>
      <c r="I17" s="12" t="s">
        <v>146</v>
      </c>
      <c r="K17" s="7">
        <v>100000000000</v>
      </c>
      <c r="P17" s="12"/>
      <c r="Q17" s="7">
        <v>100000000000</v>
      </c>
      <c r="S17" s="13">
        <v>0.12609235201671098</v>
      </c>
    </row>
    <row r="18" spans="1:19" ht="37.5" x14ac:dyDescent="0.45">
      <c r="A18" s="20" t="s">
        <v>143</v>
      </c>
      <c r="C18" s="12" t="s">
        <v>147</v>
      </c>
      <c r="E18" s="6" t="s">
        <v>120</v>
      </c>
      <c r="G18" s="12" t="s">
        <v>148</v>
      </c>
      <c r="I18" s="12" t="s">
        <v>94</v>
      </c>
      <c r="L18" s="12"/>
      <c r="M18" s="7">
        <v>1808219177</v>
      </c>
      <c r="O18" s="7">
        <v>0</v>
      </c>
      <c r="Q18" s="7">
        <v>1808219177</v>
      </c>
      <c r="S18" s="13">
        <v>2.2800260898965144E-3</v>
      </c>
    </row>
    <row r="19" spans="1:19" ht="18.75" x14ac:dyDescent="0.45">
      <c r="A19" s="8" t="s">
        <v>72</v>
      </c>
      <c r="K19" s="8">
        <f>SUM(K9:$K$18)</f>
        <v>203745846082</v>
      </c>
      <c r="M19" s="8">
        <f>SUM(M9:$M$18)</f>
        <v>10787537989</v>
      </c>
      <c r="O19" s="8">
        <f>SUM(O9:$O$18)</f>
        <v>4629323117</v>
      </c>
      <c r="Q19" s="8">
        <f>SUM(Q9:$Q$18)</f>
        <v>209904060954</v>
      </c>
      <c r="S19" s="14">
        <f>SUM(S9:$S$18)</f>
        <v>0.26467296743548929</v>
      </c>
    </row>
    <row r="20" spans="1:19" ht="18.75" x14ac:dyDescent="0.45">
      <c r="K20" s="9"/>
      <c r="M20" s="9"/>
      <c r="O20" s="9"/>
      <c r="Q20" s="9"/>
      <c r="S20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85" zoomScaleNormal="115" zoomScaleSheetLayoutView="85" workbookViewId="0">
      <selection activeCell="A20" sqref="A20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3.42578125" style="1" bestFit="1" customWidth="1"/>
    <col min="11" max="11" width="11.7109375" style="1" bestFit="1" customWidth="1"/>
    <col min="12" max="16384" width="9.140625" style="1"/>
  </cols>
  <sheetData>
    <row r="1" spans="1:11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</row>
    <row r="2" spans="1:11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</row>
    <row r="3" spans="1:11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</row>
    <row r="5" spans="1:11" ht="21" x14ac:dyDescent="0.45">
      <c r="A5" s="3" t="s">
        <v>150</v>
      </c>
      <c r="B5" s="2"/>
      <c r="C5" s="2"/>
      <c r="D5" s="2"/>
      <c r="E5" s="2"/>
      <c r="F5" s="2"/>
      <c r="G5" s="2"/>
      <c r="H5" s="2"/>
      <c r="I5" s="2"/>
    </row>
    <row r="7" spans="1:11" ht="42" x14ac:dyDescent="0.45">
      <c r="A7" s="4" t="s">
        <v>151</v>
      </c>
      <c r="C7" s="4" t="s">
        <v>152</v>
      </c>
      <c r="E7" s="4" t="s">
        <v>115</v>
      </c>
      <c r="G7" s="5" t="s">
        <v>153</v>
      </c>
      <c r="I7" s="5" t="s">
        <v>154</v>
      </c>
    </row>
    <row r="8" spans="1:11" ht="21" x14ac:dyDescent="0.45">
      <c r="A8" s="19" t="s">
        <v>155</v>
      </c>
      <c r="C8" s="12" t="s">
        <v>156</v>
      </c>
      <c r="E8" s="7">
        <v>28006605157</v>
      </c>
      <c r="G8" s="13">
        <f>E8/76901161861</f>
        <v>0.36418962313758479</v>
      </c>
      <c r="I8" s="13">
        <f>E8/793069511359</f>
        <v>3.5314187162494771E-2</v>
      </c>
      <c r="J8" s="27"/>
      <c r="K8" s="30"/>
    </row>
    <row r="9" spans="1:11" ht="21" x14ac:dyDescent="0.45">
      <c r="A9" s="19" t="s">
        <v>157</v>
      </c>
      <c r="C9" s="12" t="s">
        <v>158</v>
      </c>
      <c r="E9" s="7">
        <v>38646607997</v>
      </c>
      <c r="G9" s="13">
        <f>E9/76901161861</f>
        <v>0.50254907808615845</v>
      </c>
      <c r="I9" s="13">
        <f>E9/793069511359</f>
        <v>4.8730416998095619E-2</v>
      </c>
    </row>
    <row r="10" spans="1:11" ht="21" x14ac:dyDescent="0.45">
      <c r="A10" s="19" t="s">
        <v>159</v>
      </c>
      <c r="C10" s="12" t="s">
        <v>160</v>
      </c>
      <c r="E10" s="7">
        <v>10195716061</v>
      </c>
      <c r="G10" s="13">
        <f>E10/76901161861</f>
        <v>0.13258208087192375</v>
      </c>
      <c r="I10" s="13">
        <f>E10/793069511359</f>
        <v>1.2856018186260459E-2</v>
      </c>
    </row>
    <row r="11" spans="1:11" ht="21" x14ac:dyDescent="0.45">
      <c r="A11" s="19" t="s">
        <v>161</v>
      </c>
      <c r="C11" s="12" t="s">
        <v>162</v>
      </c>
      <c r="E11" s="7">
        <v>52232646</v>
      </c>
      <c r="G11" s="13">
        <f>E11/76901161861</f>
        <v>6.7921790433298379E-4</v>
      </c>
      <c r="I11" s="13">
        <f>E11/793069511359</f>
        <v>6.5861371861962513E-5</v>
      </c>
    </row>
    <row r="12" spans="1:11" ht="21" x14ac:dyDescent="0.45">
      <c r="A12" s="4" t="s">
        <v>72</v>
      </c>
      <c r="E12" s="8">
        <f>SUM(E8:$E$11)</f>
        <v>76901161861</v>
      </c>
      <c r="G12" s="14">
        <f>SUM(G8:$G$11)</f>
        <v>1</v>
      </c>
      <c r="I12" s="14">
        <f>SUM(I8:$I$11)</f>
        <v>9.6966483718712818E-2</v>
      </c>
    </row>
    <row r="13" spans="1:11" ht="18.75" x14ac:dyDescent="0.45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5"/>
  <sheetViews>
    <sheetView rightToLeft="1" view="pageBreakPreview" zoomScale="60" zoomScaleNormal="100" workbookViewId="0">
      <selection activeCell="G28" sqref="G28"/>
    </sheetView>
  </sheetViews>
  <sheetFormatPr defaultRowHeight="18" x14ac:dyDescent="0.45"/>
  <cols>
    <col min="1" max="1" width="27.5703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3" t="s">
        <v>163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10" t="s">
        <v>164</v>
      </c>
      <c r="D7" s="11"/>
      <c r="E7" s="11"/>
      <c r="F7" s="11"/>
      <c r="G7" s="11"/>
      <c r="I7" s="10" t="s">
        <v>165</v>
      </c>
      <c r="J7" s="11"/>
      <c r="K7" s="11"/>
      <c r="L7" s="11"/>
      <c r="M7" s="11"/>
      <c r="O7" s="10" t="s">
        <v>7</v>
      </c>
      <c r="P7" s="11"/>
      <c r="Q7" s="11"/>
      <c r="R7" s="11"/>
      <c r="S7" s="11"/>
    </row>
    <row r="8" spans="1:19" ht="63" x14ac:dyDescent="0.45">
      <c r="A8" s="4" t="s">
        <v>73</v>
      </c>
      <c r="C8" s="5" t="s">
        <v>166</v>
      </c>
      <c r="E8" s="5" t="s">
        <v>167</v>
      </c>
      <c r="G8" s="5" t="s">
        <v>168</v>
      </c>
      <c r="I8" s="5" t="s">
        <v>169</v>
      </c>
      <c r="K8" s="5" t="s">
        <v>170</v>
      </c>
      <c r="M8" s="5" t="s">
        <v>171</v>
      </c>
      <c r="O8" s="5" t="s">
        <v>169</v>
      </c>
      <c r="Q8" s="5" t="s">
        <v>170</v>
      </c>
      <c r="S8" s="5" t="s">
        <v>171</v>
      </c>
    </row>
    <row r="9" spans="1:19" ht="18.75" x14ac:dyDescent="0.45">
      <c r="A9" s="20" t="s">
        <v>17</v>
      </c>
      <c r="C9" s="12" t="s">
        <v>172</v>
      </c>
      <c r="E9" s="7">
        <v>206249</v>
      </c>
      <c r="G9" s="7">
        <v>2600</v>
      </c>
      <c r="N9" s="12"/>
      <c r="O9" s="7">
        <v>536247400</v>
      </c>
      <c r="Q9" s="7">
        <v>0</v>
      </c>
      <c r="S9" s="7">
        <v>536247400</v>
      </c>
    </row>
    <row r="10" spans="1:19" ht="18.75" x14ac:dyDescent="0.45">
      <c r="A10" s="20" t="s">
        <v>23</v>
      </c>
      <c r="C10" s="12" t="s">
        <v>173</v>
      </c>
      <c r="E10" s="7">
        <v>140000</v>
      </c>
      <c r="G10" s="7">
        <v>300</v>
      </c>
      <c r="N10" s="12"/>
      <c r="O10" s="7">
        <v>42000000</v>
      </c>
      <c r="Q10" s="7">
        <v>0</v>
      </c>
      <c r="S10" s="7">
        <v>42000000</v>
      </c>
    </row>
    <row r="11" spans="1:19" ht="18.75" x14ac:dyDescent="0.45">
      <c r="A11" s="20" t="s">
        <v>29</v>
      </c>
      <c r="C11" s="12" t="s">
        <v>174</v>
      </c>
      <c r="E11" s="7">
        <v>325402</v>
      </c>
      <c r="G11" s="7">
        <v>430</v>
      </c>
      <c r="N11" s="12"/>
      <c r="O11" s="7">
        <v>139922860</v>
      </c>
      <c r="Q11" s="7">
        <v>-11034926</v>
      </c>
      <c r="S11" s="7">
        <v>128887934</v>
      </c>
    </row>
    <row r="12" spans="1:19" ht="18.75" x14ac:dyDescent="0.45">
      <c r="A12" s="20" t="s">
        <v>32</v>
      </c>
      <c r="C12" s="12" t="s">
        <v>175</v>
      </c>
      <c r="E12" s="7">
        <v>100000</v>
      </c>
      <c r="G12" s="7">
        <v>3450</v>
      </c>
      <c r="N12" s="12"/>
      <c r="O12" s="7">
        <v>345000000</v>
      </c>
      <c r="Q12" s="7">
        <v>-20451031</v>
      </c>
      <c r="S12" s="7">
        <v>324548969</v>
      </c>
    </row>
    <row r="13" spans="1:19" ht="18.75" x14ac:dyDescent="0.45">
      <c r="A13" s="20" t="s">
        <v>39</v>
      </c>
      <c r="C13" s="12" t="s">
        <v>176</v>
      </c>
      <c r="E13" s="7">
        <v>2125000</v>
      </c>
      <c r="G13" s="7">
        <v>1930</v>
      </c>
      <c r="I13" s="7">
        <v>4101250000</v>
      </c>
      <c r="K13" s="7">
        <v>-151497361</v>
      </c>
      <c r="M13" s="7">
        <v>3949752639</v>
      </c>
      <c r="O13" s="7">
        <v>4101250000</v>
      </c>
      <c r="Q13" s="7">
        <v>0</v>
      </c>
      <c r="S13" s="7">
        <v>4101250000</v>
      </c>
    </row>
    <row r="14" spans="1:19" ht="18.75" x14ac:dyDescent="0.45">
      <c r="A14" s="20" t="s">
        <v>177</v>
      </c>
      <c r="C14" s="12" t="s">
        <v>178</v>
      </c>
      <c r="E14" s="7">
        <v>4133</v>
      </c>
      <c r="G14" s="7">
        <v>3000</v>
      </c>
      <c r="M14" s="30"/>
      <c r="N14" s="12"/>
      <c r="O14" s="7">
        <v>12399000</v>
      </c>
      <c r="Q14" s="7">
        <v>0</v>
      </c>
      <c r="S14" s="7">
        <v>12399000</v>
      </c>
    </row>
    <row r="15" spans="1:19" ht="18.75" x14ac:dyDescent="0.45">
      <c r="A15" s="20" t="s">
        <v>47</v>
      </c>
      <c r="C15" s="12" t="s">
        <v>179</v>
      </c>
      <c r="E15" s="7">
        <v>1000000</v>
      </c>
      <c r="G15" s="7">
        <v>2000</v>
      </c>
      <c r="N15" s="12"/>
      <c r="O15" s="7">
        <v>2000000000</v>
      </c>
      <c r="Q15" s="7">
        <v>0</v>
      </c>
      <c r="S15" s="7">
        <v>2000000000</v>
      </c>
    </row>
    <row r="16" spans="1:19" ht="18.75" x14ac:dyDescent="0.45">
      <c r="A16" s="20" t="s">
        <v>180</v>
      </c>
      <c r="C16" s="12" t="s">
        <v>181</v>
      </c>
      <c r="E16" s="7">
        <v>812425</v>
      </c>
      <c r="G16" s="7">
        <v>800</v>
      </c>
      <c r="N16" s="12"/>
      <c r="O16" s="7">
        <v>649940000</v>
      </c>
      <c r="Q16" s="7">
        <v>0</v>
      </c>
      <c r="S16" s="7">
        <v>649940000</v>
      </c>
    </row>
    <row r="17" spans="1:19" ht="18.75" x14ac:dyDescent="0.45">
      <c r="A17" s="20" t="s">
        <v>182</v>
      </c>
      <c r="C17" s="12" t="s">
        <v>183</v>
      </c>
      <c r="E17" s="7">
        <v>6489569</v>
      </c>
      <c r="G17" s="7">
        <v>400</v>
      </c>
      <c r="N17" s="12"/>
      <c r="O17" s="7">
        <v>2595835321</v>
      </c>
      <c r="Q17" s="7">
        <v>0</v>
      </c>
      <c r="S17" s="7">
        <v>2595835321</v>
      </c>
    </row>
    <row r="18" spans="1:19" ht="18.75" x14ac:dyDescent="0.45">
      <c r="A18" s="20" t="s">
        <v>54</v>
      </c>
      <c r="C18" s="12" t="s">
        <v>184</v>
      </c>
      <c r="E18" s="7">
        <v>1430000</v>
      </c>
      <c r="G18" s="7">
        <v>700</v>
      </c>
      <c r="I18" s="7">
        <v>1001000000</v>
      </c>
      <c r="K18" s="7">
        <v>-119008449</v>
      </c>
      <c r="M18" s="7">
        <v>881991551</v>
      </c>
      <c r="O18" s="7">
        <v>1001000000</v>
      </c>
      <c r="Q18" s="7">
        <v>-119008449</v>
      </c>
      <c r="S18" s="7">
        <v>881991551</v>
      </c>
    </row>
    <row r="19" spans="1:19" ht="18.75" x14ac:dyDescent="0.45">
      <c r="A19" s="20" t="s">
        <v>58</v>
      </c>
      <c r="C19" s="12" t="s">
        <v>185</v>
      </c>
      <c r="E19" s="7">
        <v>2000000</v>
      </c>
      <c r="G19" s="7">
        <v>280</v>
      </c>
      <c r="M19" s="30"/>
      <c r="N19" s="12"/>
      <c r="O19" s="7">
        <v>560000000</v>
      </c>
      <c r="Q19" s="7">
        <v>0</v>
      </c>
      <c r="S19" s="7">
        <v>560000000</v>
      </c>
    </row>
    <row r="20" spans="1:19" ht="18.75" x14ac:dyDescent="0.45">
      <c r="A20" s="20" t="s">
        <v>59</v>
      </c>
      <c r="C20" s="12" t="s">
        <v>186</v>
      </c>
      <c r="E20" s="7">
        <v>722222</v>
      </c>
      <c r="G20" s="7">
        <v>150</v>
      </c>
      <c r="N20" s="12"/>
      <c r="O20" s="7">
        <v>108333300</v>
      </c>
      <c r="Q20" s="7">
        <v>-1101695</v>
      </c>
      <c r="S20" s="7">
        <v>107231605</v>
      </c>
    </row>
    <row r="21" spans="1:19" ht="18.75" x14ac:dyDescent="0.45">
      <c r="A21" s="20" t="s">
        <v>61</v>
      </c>
      <c r="C21" s="12" t="s">
        <v>173</v>
      </c>
      <c r="E21" s="7">
        <v>49019</v>
      </c>
      <c r="G21" s="7">
        <v>1200</v>
      </c>
      <c r="N21" s="12"/>
      <c r="O21" s="7">
        <v>58828515</v>
      </c>
      <c r="Q21" s="7">
        <v>0</v>
      </c>
      <c r="S21" s="7">
        <v>58828515</v>
      </c>
    </row>
    <row r="22" spans="1:19" ht="18.75" x14ac:dyDescent="0.45">
      <c r="A22" s="20" t="s">
        <v>68</v>
      </c>
      <c r="C22" s="12" t="s">
        <v>173</v>
      </c>
      <c r="E22" s="7">
        <v>320000</v>
      </c>
      <c r="G22" s="7">
        <v>2000</v>
      </c>
      <c r="N22" s="12"/>
      <c r="O22" s="7">
        <v>640000000</v>
      </c>
      <c r="Q22" s="7">
        <v>0</v>
      </c>
      <c r="S22" s="7">
        <v>640000000</v>
      </c>
    </row>
    <row r="23" spans="1:19" ht="19.5" thickBot="1" x14ac:dyDescent="0.5">
      <c r="A23" s="31" t="s">
        <v>72</v>
      </c>
      <c r="I23" s="8">
        <f>SUM(I9:$I$22)</f>
        <v>5102250000</v>
      </c>
      <c r="J23" s="28"/>
      <c r="K23" s="8">
        <f>SUM(K9:$K$22)</f>
        <v>-270505810</v>
      </c>
      <c r="L23" s="28"/>
      <c r="M23" s="8">
        <f>SUM(M9:$M$22)</f>
        <v>4831744190</v>
      </c>
      <c r="N23" s="28"/>
      <c r="O23" s="8">
        <f>SUM(O9:$O$22)</f>
        <v>12790756396</v>
      </c>
      <c r="P23" s="28"/>
      <c r="Q23" s="8">
        <f>SUM(Q9:$Q$22)</f>
        <v>-151596101</v>
      </c>
      <c r="S23" s="8">
        <f>SUM(S9:$S$22)</f>
        <v>12639160295</v>
      </c>
    </row>
    <row r="24" spans="1:19" ht="19.5" thickTop="1" x14ac:dyDescent="0.45">
      <c r="I24" s="9"/>
      <c r="K24" s="9"/>
      <c r="M24" s="9"/>
      <c r="O24" s="9"/>
      <c r="Q24" s="9"/>
      <c r="S24" s="9"/>
    </row>
    <row r="25" spans="1:19" x14ac:dyDescent="0.45">
      <c r="I25" s="27"/>
      <c r="M25" s="30"/>
      <c r="O25" s="2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2"/>
  <sheetViews>
    <sheetView rightToLeft="1" view="pageBreakPreview" topLeftCell="A3" zoomScale="85" zoomScaleNormal="100" zoomScaleSheetLayoutView="85" workbookViewId="0">
      <selection activeCell="M26" sqref="M26"/>
    </sheetView>
  </sheetViews>
  <sheetFormatPr defaultRowHeight="18" x14ac:dyDescent="0.45"/>
  <cols>
    <col min="1" max="1" width="39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6.25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6.25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6.25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3" t="s">
        <v>187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I7" s="10" t="s">
        <v>165</v>
      </c>
      <c r="J7" s="11"/>
      <c r="K7" s="11"/>
      <c r="L7" s="11"/>
      <c r="M7" s="11"/>
      <c r="O7" s="10" t="s">
        <v>7</v>
      </c>
      <c r="P7" s="11"/>
      <c r="Q7" s="11"/>
      <c r="R7" s="11"/>
      <c r="S7" s="11"/>
    </row>
    <row r="8" spans="1:19" ht="42" x14ac:dyDescent="0.45">
      <c r="A8" s="15" t="s">
        <v>151</v>
      </c>
      <c r="C8" s="5" t="s">
        <v>188</v>
      </c>
      <c r="E8" s="5" t="s">
        <v>81</v>
      </c>
      <c r="G8" s="5" t="s">
        <v>114</v>
      </c>
      <c r="I8" s="5" t="s">
        <v>189</v>
      </c>
      <c r="K8" s="5" t="s">
        <v>170</v>
      </c>
      <c r="M8" s="5" t="s">
        <v>190</v>
      </c>
      <c r="O8" s="5" t="s">
        <v>189</v>
      </c>
      <c r="Q8" s="5" t="s">
        <v>170</v>
      </c>
      <c r="S8" s="5" t="s">
        <v>190</v>
      </c>
    </row>
    <row r="9" spans="1:19" ht="18.75" x14ac:dyDescent="0.45">
      <c r="A9" s="6" t="s">
        <v>84</v>
      </c>
      <c r="C9" s="12" t="s">
        <v>191</v>
      </c>
      <c r="E9" s="12" t="s">
        <v>88</v>
      </c>
      <c r="G9" s="12" t="s">
        <v>89</v>
      </c>
      <c r="I9" s="7">
        <v>1175392871</v>
      </c>
      <c r="K9" s="7">
        <v>0</v>
      </c>
      <c r="M9" s="7">
        <v>1175392871</v>
      </c>
      <c r="O9" s="7">
        <v>8854904678</v>
      </c>
      <c r="Q9" s="7">
        <v>0</v>
      </c>
      <c r="S9" s="7">
        <v>8854904678</v>
      </c>
    </row>
    <row r="10" spans="1:19" ht="18.75" x14ac:dyDescent="0.45">
      <c r="A10" s="6" t="s">
        <v>192</v>
      </c>
      <c r="C10" s="12" t="s">
        <v>148</v>
      </c>
      <c r="E10" s="12" t="s">
        <v>193</v>
      </c>
      <c r="G10" s="12" t="s">
        <v>146</v>
      </c>
      <c r="I10" s="7">
        <v>1747945188</v>
      </c>
      <c r="K10" s="7">
        <v>-7302232</v>
      </c>
      <c r="M10" s="7">
        <v>1740642956</v>
      </c>
      <c r="O10" s="7">
        <v>2109589020</v>
      </c>
      <c r="Q10" s="7">
        <v>-4359542</v>
      </c>
      <c r="S10" s="7">
        <v>2105229478</v>
      </c>
    </row>
    <row r="11" spans="1:19" ht="18.75" x14ac:dyDescent="0.45">
      <c r="A11" s="6" t="s">
        <v>194</v>
      </c>
      <c r="C11" s="12" t="s">
        <v>195</v>
      </c>
      <c r="E11" s="12" t="s">
        <v>196</v>
      </c>
      <c r="G11" s="12" t="s">
        <v>125</v>
      </c>
      <c r="I11" s="7">
        <v>635616432</v>
      </c>
      <c r="K11" s="7">
        <v>-1837492</v>
      </c>
      <c r="M11" s="7">
        <v>633778940</v>
      </c>
      <c r="O11" s="7">
        <v>5282191728</v>
      </c>
      <c r="Q11" s="7">
        <v>0</v>
      </c>
      <c r="S11" s="7">
        <v>5282191728</v>
      </c>
    </row>
    <row r="12" spans="1:19" ht="18.75" x14ac:dyDescent="0.45">
      <c r="A12" s="6" t="s">
        <v>197</v>
      </c>
      <c r="C12" s="12" t="s">
        <v>198</v>
      </c>
      <c r="E12" s="12" t="s">
        <v>199</v>
      </c>
      <c r="G12" s="12" t="s">
        <v>128</v>
      </c>
      <c r="I12" s="7">
        <v>900986297</v>
      </c>
      <c r="K12" s="7">
        <v>-17338772</v>
      </c>
      <c r="M12" s="7">
        <v>883647525</v>
      </c>
      <c r="O12" s="7">
        <v>2143726017</v>
      </c>
      <c r="Q12" s="7">
        <v>-3217504</v>
      </c>
      <c r="S12" s="7">
        <v>2140508513</v>
      </c>
    </row>
    <row r="13" spans="1:19" ht="18.75" x14ac:dyDescent="0.45">
      <c r="A13" s="6" t="s">
        <v>200</v>
      </c>
      <c r="C13" s="12" t="s">
        <v>201</v>
      </c>
      <c r="E13" s="12" t="s">
        <v>202</v>
      </c>
      <c r="G13" s="12" t="s">
        <v>140</v>
      </c>
      <c r="I13" s="7">
        <v>2135</v>
      </c>
      <c r="K13" s="7">
        <v>-5</v>
      </c>
      <c r="M13" s="7">
        <v>2130</v>
      </c>
      <c r="O13" s="7">
        <v>506639</v>
      </c>
      <c r="Q13" s="7">
        <v>0</v>
      </c>
      <c r="S13" s="7">
        <v>506639</v>
      </c>
    </row>
    <row r="14" spans="1:19" ht="18.75" x14ac:dyDescent="0.45">
      <c r="A14" s="6" t="s">
        <v>203</v>
      </c>
      <c r="C14" s="12" t="s">
        <v>176</v>
      </c>
      <c r="E14" s="12" t="s">
        <v>202</v>
      </c>
      <c r="G14" s="12" t="s">
        <v>94</v>
      </c>
      <c r="I14" s="7">
        <v>24197154</v>
      </c>
      <c r="K14" s="7">
        <v>0</v>
      </c>
      <c r="M14" s="7">
        <v>24197154</v>
      </c>
      <c r="O14" s="7">
        <v>284784831</v>
      </c>
      <c r="Q14" s="7">
        <v>0</v>
      </c>
      <c r="S14" s="7">
        <v>284784831</v>
      </c>
    </row>
    <row r="15" spans="1:19" ht="18.75" x14ac:dyDescent="0.45">
      <c r="A15" s="6" t="s">
        <v>204</v>
      </c>
      <c r="C15" s="12" t="s">
        <v>176</v>
      </c>
      <c r="E15" s="12" t="s">
        <v>202</v>
      </c>
      <c r="G15" s="12" t="s">
        <v>94</v>
      </c>
      <c r="I15" s="7">
        <v>10389</v>
      </c>
      <c r="K15" s="7">
        <v>0</v>
      </c>
      <c r="M15" s="7">
        <v>10389</v>
      </c>
      <c r="O15" s="7">
        <v>10389</v>
      </c>
      <c r="Q15" s="7">
        <v>0</v>
      </c>
      <c r="S15" s="7">
        <v>10389</v>
      </c>
    </row>
    <row r="16" spans="1:19" ht="18.75" x14ac:dyDescent="0.45">
      <c r="A16" s="6" t="s">
        <v>205</v>
      </c>
      <c r="C16" s="12" t="s">
        <v>206</v>
      </c>
      <c r="E16" s="12" t="s">
        <v>202</v>
      </c>
      <c r="G16" s="12" t="s">
        <v>122</v>
      </c>
      <c r="I16" s="7">
        <v>13777694</v>
      </c>
      <c r="K16" s="7">
        <v>-44194</v>
      </c>
      <c r="M16" s="7">
        <v>13733500</v>
      </c>
      <c r="O16" s="7">
        <v>26762512</v>
      </c>
      <c r="Q16" s="7">
        <v>-16598</v>
      </c>
      <c r="S16" s="7">
        <v>26745914</v>
      </c>
    </row>
    <row r="17" spans="1:19" ht="18.75" x14ac:dyDescent="0.45">
      <c r="A17" s="6" t="s">
        <v>207</v>
      </c>
      <c r="C17" s="12" t="s">
        <v>208</v>
      </c>
      <c r="E17" s="12" t="s">
        <v>202</v>
      </c>
      <c r="G17" s="12" t="s">
        <v>94</v>
      </c>
      <c r="I17" s="7">
        <v>49947442</v>
      </c>
      <c r="K17" s="7">
        <v>0</v>
      </c>
      <c r="M17" s="7">
        <v>49947442</v>
      </c>
      <c r="O17" s="7">
        <v>49947442</v>
      </c>
      <c r="Q17" s="7">
        <v>0</v>
      </c>
      <c r="S17" s="7">
        <v>49947442</v>
      </c>
    </row>
    <row r="18" spans="1:19" ht="18.75" x14ac:dyDescent="0.45">
      <c r="A18" s="6" t="s">
        <v>209</v>
      </c>
      <c r="C18" s="12" t="s">
        <v>201</v>
      </c>
      <c r="E18" s="12" t="s">
        <v>202</v>
      </c>
      <c r="G18" s="12" t="s">
        <v>122</v>
      </c>
      <c r="I18" s="7">
        <v>-5791794</v>
      </c>
      <c r="K18" s="7">
        <v>-50527</v>
      </c>
      <c r="M18" s="7">
        <v>-5842321</v>
      </c>
      <c r="O18" s="7">
        <v>59266031</v>
      </c>
      <c r="Q18" s="7">
        <v>0</v>
      </c>
      <c r="S18" s="7">
        <v>59266031</v>
      </c>
    </row>
    <row r="19" spans="1:19" ht="18.75" x14ac:dyDescent="0.45">
      <c r="A19" s="6" t="s">
        <v>104</v>
      </c>
      <c r="C19" s="12" t="s">
        <v>202</v>
      </c>
      <c r="E19" s="12" t="s">
        <v>106</v>
      </c>
      <c r="G19" s="12" t="s">
        <v>107</v>
      </c>
      <c r="I19" s="7">
        <v>29157887</v>
      </c>
      <c r="K19" s="7">
        <v>0</v>
      </c>
      <c r="M19" s="7">
        <v>29157887</v>
      </c>
      <c r="O19" s="7">
        <v>253033100</v>
      </c>
      <c r="Q19" s="7">
        <v>0</v>
      </c>
      <c r="S19" s="7">
        <v>253033100</v>
      </c>
    </row>
    <row r="20" spans="1:19" ht="18.75" x14ac:dyDescent="0.45">
      <c r="A20" s="6" t="s">
        <v>210</v>
      </c>
      <c r="C20" s="12" t="s">
        <v>201</v>
      </c>
      <c r="E20" s="12" t="s">
        <v>211</v>
      </c>
      <c r="G20" s="12" t="s">
        <v>212</v>
      </c>
      <c r="N20" s="12"/>
      <c r="O20" s="7">
        <v>238931452</v>
      </c>
      <c r="Q20" s="7">
        <v>0</v>
      </c>
      <c r="S20" s="7">
        <v>238931452</v>
      </c>
    </row>
    <row r="21" spans="1:19" ht="18.75" x14ac:dyDescent="0.45">
      <c r="A21" s="8" t="s">
        <v>72</v>
      </c>
      <c r="I21" s="8">
        <f>SUM(I9:$I$20)</f>
        <v>4571241695</v>
      </c>
      <c r="K21" s="8">
        <f>SUM(K9:$K$20)</f>
        <v>-26573222</v>
      </c>
      <c r="M21" s="8">
        <f>SUM(M9:$M$20)</f>
        <v>4544668473</v>
      </c>
      <c r="O21" s="8">
        <f>SUM(O9:$O$20)</f>
        <v>19303653839</v>
      </c>
      <c r="Q21" s="8">
        <f>SUM(Q9:$Q$20)</f>
        <v>-7593644</v>
      </c>
      <c r="S21" s="8">
        <f>SUM(S9:$S$20)</f>
        <v>19296060195</v>
      </c>
    </row>
    <row r="22" spans="1:19" ht="18.75" x14ac:dyDescent="0.45">
      <c r="I22" s="9"/>
      <c r="K22" s="9"/>
      <c r="M22" s="9"/>
      <c r="O22" s="9"/>
      <c r="Q22" s="9"/>
      <c r="S22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4"/>
  <sheetViews>
    <sheetView rightToLeft="1" view="pageBreakPreview" zoomScale="60" zoomScaleNormal="100" workbookViewId="0">
      <selection activeCell="E22" sqref="A22:E25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3" t="s">
        <v>213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10" t="s">
        <v>165</v>
      </c>
      <c r="D7" s="11"/>
      <c r="E7" s="11"/>
      <c r="F7" s="11"/>
      <c r="G7" s="11"/>
      <c r="H7" s="11"/>
      <c r="I7" s="11"/>
      <c r="K7" s="10" t="s">
        <v>7</v>
      </c>
      <c r="L7" s="11"/>
      <c r="M7" s="11"/>
      <c r="N7" s="11"/>
      <c r="O7" s="11"/>
      <c r="P7" s="11"/>
      <c r="Q7" s="11"/>
    </row>
    <row r="8" spans="1:17" ht="42" x14ac:dyDescent="0.45">
      <c r="A8" s="15" t="s">
        <v>151</v>
      </c>
      <c r="C8" s="5" t="s">
        <v>9</v>
      </c>
      <c r="E8" s="5" t="s">
        <v>11</v>
      </c>
      <c r="G8" s="5" t="s">
        <v>214</v>
      </c>
      <c r="I8" s="5" t="s">
        <v>215</v>
      </c>
      <c r="K8" s="5" t="s">
        <v>9</v>
      </c>
      <c r="M8" s="5" t="s">
        <v>11</v>
      </c>
      <c r="O8" s="5" t="s">
        <v>214</v>
      </c>
      <c r="Q8" s="5" t="s">
        <v>215</v>
      </c>
    </row>
    <row r="9" spans="1:17" ht="18.75" x14ac:dyDescent="0.45">
      <c r="A9" s="6" t="s">
        <v>216</v>
      </c>
      <c r="J9" s="12"/>
      <c r="K9" s="7">
        <v>5335</v>
      </c>
      <c r="M9" s="7">
        <v>168219308</v>
      </c>
      <c r="O9" s="7">
        <v>121811976</v>
      </c>
      <c r="Q9" s="7">
        <v>46407332</v>
      </c>
    </row>
    <row r="10" spans="1:17" ht="18.75" x14ac:dyDescent="0.45">
      <c r="A10" s="6" t="s">
        <v>17</v>
      </c>
      <c r="J10" s="12"/>
      <c r="K10" s="7">
        <v>50000</v>
      </c>
      <c r="M10" s="7">
        <v>7099159979</v>
      </c>
      <c r="O10" s="7">
        <v>8493265455</v>
      </c>
      <c r="Q10" s="7">
        <v>-1394105476</v>
      </c>
    </row>
    <row r="11" spans="1:17" ht="37.5" x14ac:dyDescent="0.45">
      <c r="A11" s="6" t="s">
        <v>217</v>
      </c>
      <c r="J11" s="12"/>
      <c r="K11" s="7">
        <v>44598</v>
      </c>
      <c r="M11" s="7">
        <v>44598000000</v>
      </c>
      <c r="O11" s="7">
        <v>40688789398</v>
      </c>
      <c r="Q11" s="7">
        <v>3909210602</v>
      </c>
    </row>
    <row r="12" spans="1:17" ht="37.5" x14ac:dyDescent="0.45">
      <c r="A12" s="6" t="s">
        <v>218</v>
      </c>
      <c r="J12" s="12"/>
      <c r="K12" s="7">
        <v>3029</v>
      </c>
      <c r="M12" s="7">
        <v>2596899757</v>
      </c>
      <c r="O12" s="7">
        <v>2545914421</v>
      </c>
      <c r="Q12" s="7">
        <v>50985336</v>
      </c>
    </row>
    <row r="13" spans="1:17" ht="37.5" x14ac:dyDescent="0.45">
      <c r="A13" s="6" t="s">
        <v>219</v>
      </c>
      <c r="J13" s="12"/>
      <c r="K13" s="7">
        <v>13853</v>
      </c>
      <c r="M13" s="7">
        <v>11759901316</v>
      </c>
      <c r="O13" s="7">
        <v>11522416937</v>
      </c>
      <c r="Q13" s="7">
        <v>237484379</v>
      </c>
    </row>
    <row r="14" spans="1:17" ht="37.5" x14ac:dyDescent="0.45">
      <c r="A14" s="6" t="s">
        <v>220</v>
      </c>
      <c r="J14" s="12"/>
      <c r="K14" s="7">
        <v>48433</v>
      </c>
      <c r="M14" s="7">
        <v>40332534112</v>
      </c>
      <c r="O14" s="7">
        <v>39537602552</v>
      </c>
      <c r="Q14" s="7">
        <v>794931560</v>
      </c>
    </row>
    <row r="15" spans="1:17" ht="37.5" x14ac:dyDescent="0.45">
      <c r="A15" s="6" t="s">
        <v>221</v>
      </c>
      <c r="J15" s="12"/>
      <c r="K15" s="7">
        <v>20000</v>
      </c>
      <c r="M15" s="7">
        <v>13151615838</v>
      </c>
      <c r="O15" s="7">
        <v>12754723193</v>
      </c>
      <c r="Q15" s="7">
        <v>396892645</v>
      </c>
    </row>
    <row r="16" spans="1:17" ht="37.5" x14ac:dyDescent="0.45">
      <c r="A16" s="6" t="s">
        <v>222</v>
      </c>
      <c r="J16" s="12"/>
      <c r="K16" s="7">
        <v>22266</v>
      </c>
      <c r="M16" s="7">
        <v>22266000000</v>
      </c>
      <c r="O16" s="7">
        <v>21205500510</v>
      </c>
      <c r="Q16" s="7">
        <v>1060499490</v>
      </c>
    </row>
    <row r="17" spans="1:17" ht="37.5" x14ac:dyDescent="0.45">
      <c r="A17" s="6" t="s">
        <v>223</v>
      </c>
      <c r="J17" s="12"/>
      <c r="K17" s="7">
        <v>23624</v>
      </c>
      <c r="M17" s="7">
        <v>23624000000</v>
      </c>
      <c r="O17" s="7">
        <v>22222493723</v>
      </c>
      <c r="Q17" s="7">
        <v>1401506277</v>
      </c>
    </row>
    <row r="18" spans="1:17" ht="37.5" x14ac:dyDescent="0.45">
      <c r="A18" s="6" t="s">
        <v>224</v>
      </c>
      <c r="J18" s="12"/>
      <c r="K18" s="7">
        <v>22000</v>
      </c>
      <c r="M18" s="7">
        <v>16886338797</v>
      </c>
      <c r="O18" s="7">
        <v>16486293560</v>
      </c>
      <c r="Q18" s="7">
        <v>400045237</v>
      </c>
    </row>
    <row r="19" spans="1:17" ht="37.5" x14ac:dyDescent="0.45">
      <c r="A19" s="6" t="s">
        <v>225</v>
      </c>
      <c r="J19" s="12"/>
      <c r="K19" s="7">
        <v>37274</v>
      </c>
      <c r="M19" s="7">
        <v>37274000000</v>
      </c>
      <c r="O19" s="7">
        <v>36829204900</v>
      </c>
      <c r="Q19" s="7">
        <v>444795100</v>
      </c>
    </row>
    <row r="20" spans="1:17" ht="37.5" x14ac:dyDescent="0.45">
      <c r="A20" s="6" t="s">
        <v>226</v>
      </c>
      <c r="J20" s="12"/>
      <c r="K20" s="7">
        <v>11417</v>
      </c>
      <c r="M20" s="7">
        <v>11417000000</v>
      </c>
      <c r="O20" s="7">
        <v>10931554015</v>
      </c>
      <c r="Q20" s="7">
        <v>485445985</v>
      </c>
    </row>
    <row r="21" spans="1:17" ht="37.5" x14ac:dyDescent="0.45">
      <c r="A21" s="6" t="s">
        <v>227</v>
      </c>
      <c r="J21" s="12"/>
      <c r="K21" s="7">
        <v>34894</v>
      </c>
      <c r="M21" s="7">
        <v>34894000000</v>
      </c>
      <c r="O21" s="7">
        <v>32888890760</v>
      </c>
      <c r="Q21" s="7">
        <v>2005109240</v>
      </c>
    </row>
    <row r="22" spans="1:17" ht="37.5" x14ac:dyDescent="0.45">
      <c r="A22" s="6" t="s">
        <v>228</v>
      </c>
      <c r="J22" s="12"/>
      <c r="K22" s="7">
        <v>9862</v>
      </c>
      <c r="M22" s="7">
        <v>9862000000</v>
      </c>
      <c r="O22" s="7">
        <v>9107089481</v>
      </c>
      <c r="Q22" s="7">
        <v>754910519</v>
      </c>
    </row>
    <row r="23" spans="1:17" ht="18.75" x14ac:dyDescent="0.45">
      <c r="A23" s="6" t="s">
        <v>18</v>
      </c>
      <c r="C23" s="7">
        <v>3685459</v>
      </c>
      <c r="E23" s="7">
        <v>14511698544</v>
      </c>
      <c r="G23" s="7">
        <v>17553038250</v>
      </c>
      <c r="I23" s="7">
        <v>-3041339706</v>
      </c>
      <c r="K23" s="7">
        <v>3685459</v>
      </c>
      <c r="M23" s="7">
        <v>14511698544</v>
      </c>
      <c r="O23" s="7">
        <v>17553038250</v>
      </c>
      <c r="Q23" s="7">
        <v>-3041339706</v>
      </c>
    </row>
    <row r="24" spans="1:17" ht="18.75" x14ac:dyDescent="0.45">
      <c r="A24" s="6" t="s">
        <v>23</v>
      </c>
      <c r="J24" s="12"/>
      <c r="K24" s="7">
        <v>450000</v>
      </c>
      <c r="M24" s="7">
        <v>3043509448</v>
      </c>
      <c r="O24" s="7">
        <v>2938809884</v>
      </c>
      <c r="Q24" s="7">
        <v>104699564</v>
      </c>
    </row>
    <row r="25" spans="1:17" ht="18.75" x14ac:dyDescent="0.45">
      <c r="A25" s="6" t="s">
        <v>229</v>
      </c>
      <c r="J25" s="12"/>
      <c r="K25" s="7">
        <v>900000</v>
      </c>
      <c r="M25" s="7">
        <v>11540920537</v>
      </c>
      <c r="O25" s="7">
        <v>10438168278</v>
      </c>
      <c r="Q25" s="7">
        <v>1102752259</v>
      </c>
    </row>
    <row r="26" spans="1:17" ht="18.75" x14ac:dyDescent="0.45">
      <c r="A26" s="6" t="s">
        <v>230</v>
      </c>
      <c r="J26" s="12"/>
      <c r="K26" s="7">
        <v>62000000</v>
      </c>
      <c r="M26" s="7">
        <v>62000000000</v>
      </c>
      <c r="O26" s="7">
        <v>38868296000</v>
      </c>
      <c r="Q26" s="7">
        <v>23131704000</v>
      </c>
    </row>
    <row r="27" spans="1:17" ht="37.5" x14ac:dyDescent="0.45">
      <c r="A27" s="6" t="s">
        <v>29</v>
      </c>
      <c r="J27" s="12"/>
      <c r="K27" s="7">
        <v>325402</v>
      </c>
      <c r="M27" s="7">
        <v>4136481736</v>
      </c>
      <c r="O27" s="7">
        <v>2460312618</v>
      </c>
      <c r="Q27" s="7">
        <v>1676169118</v>
      </c>
    </row>
    <row r="28" spans="1:17" ht="37.5" x14ac:dyDescent="0.45">
      <c r="A28" s="6" t="s">
        <v>231</v>
      </c>
      <c r="J28" s="12"/>
      <c r="K28" s="7">
        <v>150000</v>
      </c>
      <c r="M28" s="7">
        <v>16608161730</v>
      </c>
      <c r="O28" s="7">
        <v>13763023894</v>
      </c>
      <c r="Q28" s="7">
        <v>2845137836</v>
      </c>
    </row>
    <row r="29" spans="1:17" ht="18.75" x14ac:dyDescent="0.45">
      <c r="A29" s="6" t="s">
        <v>32</v>
      </c>
      <c r="J29" s="12"/>
      <c r="K29" s="7">
        <v>100000</v>
      </c>
      <c r="M29" s="7">
        <v>3552436497</v>
      </c>
      <c r="O29" s="7">
        <v>3379928558</v>
      </c>
      <c r="Q29" s="7">
        <v>172507939</v>
      </c>
    </row>
    <row r="30" spans="1:17" ht="18.75" x14ac:dyDescent="0.45">
      <c r="A30" s="6" t="s">
        <v>35</v>
      </c>
      <c r="C30" s="7">
        <v>1000000</v>
      </c>
      <c r="E30" s="7">
        <v>3405615330</v>
      </c>
      <c r="G30" s="7">
        <v>3307000032</v>
      </c>
      <c r="I30" s="7">
        <v>98615298</v>
      </c>
      <c r="K30" s="7">
        <v>2394767</v>
      </c>
      <c r="M30" s="7">
        <v>9747399178</v>
      </c>
      <c r="O30" s="7">
        <v>7922020597</v>
      </c>
      <c r="Q30" s="7">
        <v>1825378581</v>
      </c>
    </row>
    <row r="31" spans="1:17" ht="37.5" x14ac:dyDescent="0.45">
      <c r="A31" s="6" t="s">
        <v>232</v>
      </c>
      <c r="J31" s="12"/>
      <c r="K31" s="7">
        <v>908</v>
      </c>
      <c r="M31" s="7">
        <v>9190255</v>
      </c>
      <c r="O31" s="7">
        <v>4510022</v>
      </c>
      <c r="Q31" s="7">
        <v>4680233</v>
      </c>
    </row>
    <row r="32" spans="1:17" ht="18.75" x14ac:dyDescent="0.45">
      <c r="A32" s="6" t="s">
        <v>39</v>
      </c>
      <c r="J32" s="12"/>
      <c r="K32" s="7">
        <v>1500000</v>
      </c>
      <c r="M32" s="7">
        <v>21640282096</v>
      </c>
      <c r="O32" s="7">
        <v>19958659764</v>
      </c>
      <c r="Q32" s="7">
        <v>1681622332</v>
      </c>
    </row>
    <row r="33" spans="1:17" ht="18.75" x14ac:dyDescent="0.45">
      <c r="A33" s="6" t="s">
        <v>40</v>
      </c>
      <c r="C33" s="7">
        <v>2827514</v>
      </c>
      <c r="E33" s="7">
        <v>24500660852</v>
      </c>
      <c r="G33" s="7">
        <v>30964822425</v>
      </c>
      <c r="I33" s="7">
        <v>-6464161573</v>
      </c>
      <c r="K33" s="7">
        <v>2827514</v>
      </c>
      <c r="M33" s="7">
        <v>24500660852</v>
      </c>
      <c r="O33" s="7">
        <v>30964822425</v>
      </c>
      <c r="Q33" s="7">
        <v>-6464161573</v>
      </c>
    </row>
    <row r="34" spans="1:17" ht="18.75" x14ac:dyDescent="0.45">
      <c r="A34" s="6" t="s">
        <v>233</v>
      </c>
      <c r="C34" s="7">
        <v>1210</v>
      </c>
      <c r="E34" s="7">
        <v>694021</v>
      </c>
      <c r="G34" s="7">
        <v>652101</v>
      </c>
      <c r="I34" s="7">
        <v>41920</v>
      </c>
      <c r="K34" s="7">
        <v>1210</v>
      </c>
      <c r="M34" s="7">
        <v>694021</v>
      </c>
      <c r="O34" s="7">
        <v>-175350</v>
      </c>
      <c r="Q34" s="7">
        <v>869371</v>
      </c>
    </row>
    <row r="35" spans="1:17" ht="18.75" x14ac:dyDescent="0.45">
      <c r="A35" s="6" t="s">
        <v>42</v>
      </c>
      <c r="C35" s="7">
        <v>550000</v>
      </c>
      <c r="E35" s="7">
        <v>4200656504</v>
      </c>
      <c r="G35" s="7">
        <v>4933931150</v>
      </c>
      <c r="I35" s="7">
        <v>-733274646</v>
      </c>
      <c r="K35" s="7">
        <v>550000</v>
      </c>
      <c r="M35" s="7">
        <v>4200656504</v>
      </c>
      <c r="O35" s="7">
        <v>4933931150</v>
      </c>
      <c r="Q35" s="7">
        <v>-733274646</v>
      </c>
    </row>
    <row r="36" spans="1:17" ht="18.75" x14ac:dyDescent="0.45">
      <c r="A36" s="6" t="s">
        <v>234</v>
      </c>
      <c r="J36" s="12"/>
      <c r="K36" s="7">
        <v>200000</v>
      </c>
      <c r="M36" s="7">
        <v>3942088819</v>
      </c>
      <c r="O36" s="7">
        <v>4193164309</v>
      </c>
      <c r="Q36" s="7">
        <v>-251075490</v>
      </c>
    </row>
    <row r="37" spans="1:17" ht="18.75" x14ac:dyDescent="0.45">
      <c r="A37" s="6" t="s">
        <v>177</v>
      </c>
      <c r="J37" s="12"/>
      <c r="K37" s="7">
        <v>4133</v>
      </c>
      <c r="M37" s="7">
        <v>258829753</v>
      </c>
      <c r="O37" s="7">
        <v>84727335</v>
      </c>
      <c r="Q37" s="7">
        <v>174102418</v>
      </c>
    </row>
    <row r="38" spans="1:17" ht="18.75" x14ac:dyDescent="0.45">
      <c r="A38" s="6" t="s">
        <v>235</v>
      </c>
      <c r="J38" s="12"/>
      <c r="K38" s="7">
        <v>408266</v>
      </c>
      <c r="M38" s="7">
        <v>10339652960</v>
      </c>
      <c r="O38" s="7">
        <v>10923707920</v>
      </c>
      <c r="Q38" s="7">
        <v>-584054960</v>
      </c>
    </row>
    <row r="39" spans="1:17" ht="18.75" x14ac:dyDescent="0.45">
      <c r="A39" s="6" t="s">
        <v>236</v>
      </c>
      <c r="J39" s="12"/>
      <c r="K39" s="7">
        <v>10978</v>
      </c>
      <c r="M39" s="7">
        <v>827137578</v>
      </c>
      <c r="O39" s="7">
        <v>777787967</v>
      </c>
      <c r="Q39" s="7">
        <v>49349611</v>
      </c>
    </row>
    <row r="40" spans="1:17" ht="37.5" x14ac:dyDescent="0.45">
      <c r="A40" s="6" t="s">
        <v>46</v>
      </c>
      <c r="J40" s="12"/>
      <c r="K40" s="7">
        <v>303736</v>
      </c>
      <c r="M40" s="7">
        <v>8269122562</v>
      </c>
      <c r="O40" s="7">
        <v>6121943865</v>
      </c>
      <c r="Q40" s="7">
        <v>2147178697</v>
      </c>
    </row>
    <row r="41" spans="1:17" ht="18.75" x14ac:dyDescent="0.45">
      <c r="A41" s="6" t="s">
        <v>180</v>
      </c>
      <c r="J41" s="12"/>
      <c r="K41" s="7">
        <v>812425</v>
      </c>
      <c r="M41" s="7">
        <v>15255651109</v>
      </c>
      <c r="O41" s="7">
        <v>12232525426</v>
      </c>
      <c r="Q41" s="7">
        <v>3023125683</v>
      </c>
    </row>
    <row r="42" spans="1:17" ht="18.75" x14ac:dyDescent="0.45">
      <c r="A42" s="6" t="s">
        <v>182</v>
      </c>
      <c r="J42" s="12"/>
      <c r="K42" s="7">
        <v>6489569</v>
      </c>
      <c r="M42" s="7">
        <v>71642112717</v>
      </c>
      <c r="O42" s="7">
        <v>67241708653</v>
      </c>
      <c r="Q42" s="7">
        <v>4400404064</v>
      </c>
    </row>
    <row r="43" spans="1:17" ht="18.75" x14ac:dyDescent="0.45">
      <c r="A43" s="6" t="s">
        <v>237</v>
      </c>
      <c r="J43" s="12"/>
      <c r="K43" s="7">
        <v>160</v>
      </c>
      <c r="M43" s="7">
        <v>9237512</v>
      </c>
      <c r="O43" s="7">
        <v>10383987</v>
      </c>
      <c r="Q43" s="7">
        <v>-1146475</v>
      </c>
    </row>
    <row r="44" spans="1:17" ht="37.5" x14ac:dyDescent="0.45">
      <c r="A44" s="6" t="s">
        <v>57</v>
      </c>
      <c r="J44" s="12"/>
      <c r="K44" s="7">
        <v>4209</v>
      </c>
      <c r="M44" s="7">
        <v>87863094</v>
      </c>
      <c r="O44" s="7">
        <v>98837708</v>
      </c>
      <c r="Q44" s="7">
        <v>-10974614</v>
      </c>
    </row>
    <row r="45" spans="1:17" ht="37.5" x14ac:dyDescent="0.45">
      <c r="A45" s="6" t="s">
        <v>104</v>
      </c>
      <c r="C45" s="7">
        <v>2400</v>
      </c>
      <c r="E45" s="7">
        <v>2400000000</v>
      </c>
      <c r="G45" s="7">
        <v>2291589374</v>
      </c>
      <c r="I45" s="7">
        <v>108410626</v>
      </c>
      <c r="K45" s="7">
        <v>2400</v>
      </c>
      <c r="M45" s="7">
        <v>2400000000</v>
      </c>
      <c r="O45" s="7">
        <v>2291589374</v>
      </c>
      <c r="Q45" s="7">
        <v>108410626</v>
      </c>
    </row>
    <row r="46" spans="1:17" ht="18.75" x14ac:dyDescent="0.45">
      <c r="A46" s="6" t="s">
        <v>59</v>
      </c>
      <c r="J46" s="12"/>
      <c r="K46" s="7">
        <v>200000</v>
      </c>
      <c r="M46" s="7">
        <v>3068284363</v>
      </c>
      <c r="O46" s="7">
        <v>3520452443</v>
      </c>
      <c r="Q46" s="7">
        <v>-452168080</v>
      </c>
    </row>
    <row r="47" spans="1:17" ht="18.75" x14ac:dyDescent="0.45">
      <c r="A47" s="6" t="s">
        <v>61</v>
      </c>
      <c r="J47" s="12"/>
      <c r="K47" s="7">
        <v>89959</v>
      </c>
      <c r="M47" s="7">
        <v>518657719</v>
      </c>
      <c r="O47" s="7">
        <v>667383669</v>
      </c>
      <c r="Q47" s="7">
        <v>-148725950</v>
      </c>
    </row>
    <row r="48" spans="1:17" ht="18.75" x14ac:dyDescent="0.45">
      <c r="A48" s="6" t="s">
        <v>238</v>
      </c>
      <c r="J48" s="12"/>
      <c r="K48" s="7">
        <v>1000000</v>
      </c>
      <c r="M48" s="7">
        <v>30847519295</v>
      </c>
      <c r="O48" s="7">
        <v>25272979285</v>
      </c>
      <c r="Q48" s="7">
        <v>5574540010</v>
      </c>
    </row>
    <row r="49" spans="1:17" ht="18.75" x14ac:dyDescent="0.45">
      <c r="A49" s="6" t="s">
        <v>68</v>
      </c>
      <c r="J49" s="12"/>
      <c r="K49" s="7">
        <v>320000</v>
      </c>
      <c r="M49" s="7">
        <v>9851892881</v>
      </c>
      <c r="O49" s="7">
        <v>10559075271</v>
      </c>
      <c r="Q49" s="7">
        <v>-707182390</v>
      </c>
    </row>
    <row r="50" spans="1:17" ht="18.75" x14ac:dyDescent="0.45">
      <c r="A50" s="6" t="s">
        <v>69</v>
      </c>
      <c r="J50" s="12"/>
      <c r="K50" s="7">
        <v>100000</v>
      </c>
      <c r="M50" s="7">
        <v>11394689663</v>
      </c>
      <c r="O50" s="7">
        <v>8846038869</v>
      </c>
      <c r="Q50" s="7">
        <v>2548650794</v>
      </c>
    </row>
    <row r="51" spans="1:17" ht="18.75" x14ac:dyDescent="0.45">
      <c r="A51" s="8" t="s">
        <v>72</v>
      </c>
      <c r="C51" s="8">
        <f>SUM(C9:$C$50)</f>
        <v>8066583</v>
      </c>
      <c r="E51" s="8">
        <f>SUM(E9:$E$50)</f>
        <v>49019325251</v>
      </c>
      <c r="G51" s="8">
        <f>SUM(G9:$G$50)</f>
        <v>59051033332</v>
      </c>
      <c r="I51" s="8">
        <f>SUM(I9:$I$50)</f>
        <v>-10031708081</v>
      </c>
      <c r="K51" s="8">
        <f>SUM(K9:$K$50)</f>
        <v>85177680</v>
      </c>
      <c r="M51" s="8">
        <f>SUM(M9:$M$50)</f>
        <v>620134500530</v>
      </c>
      <c r="O51" s="8">
        <f>SUM(O9:$O$50)</f>
        <v>571363203052</v>
      </c>
      <c r="Q51" s="8">
        <f>SUM(Q9:$Q$50)</f>
        <v>48771297478</v>
      </c>
    </row>
    <row r="52" spans="1:17" ht="18.75" x14ac:dyDescent="0.45">
      <c r="C52" s="9"/>
      <c r="E52" s="9"/>
      <c r="G52" s="9"/>
      <c r="I52" s="9"/>
      <c r="K52" s="9"/>
      <c r="M52" s="9"/>
      <c r="O52" s="9"/>
      <c r="Q52" s="9"/>
    </row>
    <row r="54" spans="1:17" ht="18.75" x14ac:dyDescent="0.45">
      <c r="A54" s="16" t="s">
        <v>239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/>
    </row>
  </sheetData>
  <mergeCells count="7">
    <mergeCell ref="A54:Q5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3"/>
  <sheetViews>
    <sheetView rightToLeft="1" view="pageBreakPreview" topLeftCell="A25" zoomScale="60" zoomScaleNormal="100" workbookViewId="0">
      <selection activeCell="B25" sqref="B25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26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2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3" t="s">
        <v>240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10" t="s">
        <v>165</v>
      </c>
      <c r="D7" s="11"/>
      <c r="E7" s="11"/>
      <c r="F7" s="11"/>
      <c r="G7" s="11"/>
      <c r="H7" s="11"/>
      <c r="I7" s="11"/>
      <c r="K7" s="10" t="s">
        <v>7</v>
      </c>
      <c r="L7" s="11"/>
      <c r="M7" s="11"/>
      <c r="N7" s="11"/>
      <c r="O7" s="11"/>
      <c r="P7" s="11"/>
      <c r="Q7" s="11"/>
    </row>
    <row r="8" spans="1:17" ht="42" x14ac:dyDescent="0.45">
      <c r="A8" s="15" t="s">
        <v>151</v>
      </c>
      <c r="C8" s="5" t="s">
        <v>9</v>
      </c>
      <c r="E8" s="5" t="s">
        <v>11</v>
      </c>
      <c r="G8" s="5" t="s">
        <v>214</v>
      </c>
      <c r="I8" s="5" t="s">
        <v>241</v>
      </c>
      <c r="K8" s="5" t="s">
        <v>9</v>
      </c>
      <c r="M8" s="5" t="s">
        <v>11</v>
      </c>
      <c r="O8" s="5" t="s">
        <v>214</v>
      </c>
      <c r="Q8" s="5" t="s">
        <v>241</v>
      </c>
    </row>
    <row r="9" spans="1:17" ht="18.75" x14ac:dyDescent="0.45">
      <c r="A9" s="6" t="s">
        <v>84</v>
      </c>
      <c r="C9" s="7">
        <v>82900</v>
      </c>
      <c r="E9" s="7">
        <v>80920600482</v>
      </c>
      <c r="G9" s="7">
        <v>80920600482</v>
      </c>
      <c r="I9" s="7">
        <v>0</v>
      </c>
      <c r="K9" s="7">
        <v>82900</v>
      </c>
      <c r="M9" s="7">
        <v>80920600482</v>
      </c>
      <c r="O9" s="7">
        <v>79362945909</v>
      </c>
      <c r="Q9" s="7">
        <v>1557654573</v>
      </c>
    </row>
    <row r="10" spans="1:17" ht="18.75" x14ac:dyDescent="0.45">
      <c r="A10" s="6" t="s">
        <v>17</v>
      </c>
      <c r="C10" s="7">
        <v>1249992</v>
      </c>
      <c r="E10" s="7">
        <v>21521044764</v>
      </c>
      <c r="G10" s="7">
        <v>18750148123</v>
      </c>
      <c r="I10" s="7">
        <v>2770896641</v>
      </c>
      <c r="K10" s="7">
        <v>1249992</v>
      </c>
      <c r="M10" s="7">
        <v>21521044764</v>
      </c>
      <c r="O10" s="7">
        <v>26674073793</v>
      </c>
      <c r="Q10" s="7">
        <v>-5153029029</v>
      </c>
    </row>
    <row r="11" spans="1:17" ht="37.5" x14ac:dyDescent="0.45">
      <c r="A11" s="6" t="s">
        <v>90</v>
      </c>
      <c r="C11" s="7">
        <v>36000</v>
      </c>
      <c r="E11" s="7">
        <v>25412473154</v>
      </c>
      <c r="G11" s="7">
        <v>25000707800</v>
      </c>
      <c r="I11" s="7">
        <v>411765354</v>
      </c>
      <c r="K11" s="7">
        <v>36000</v>
      </c>
      <c r="M11" s="7">
        <v>25412473154</v>
      </c>
      <c r="O11" s="7">
        <v>23186181729</v>
      </c>
      <c r="Q11" s="7">
        <v>2226291425</v>
      </c>
    </row>
    <row r="12" spans="1:17" ht="37.5" x14ac:dyDescent="0.45">
      <c r="A12" s="6" t="s">
        <v>95</v>
      </c>
      <c r="C12" s="7">
        <v>43499</v>
      </c>
      <c r="E12" s="7">
        <v>40487619349</v>
      </c>
      <c r="G12" s="7">
        <v>39808723031</v>
      </c>
      <c r="I12" s="7">
        <v>678896318</v>
      </c>
      <c r="K12" s="7">
        <v>43499</v>
      </c>
      <c r="M12" s="7">
        <v>40487619349</v>
      </c>
      <c r="O12" s="7">
        <v>35649841591</v>
      </c>
      <c r="Q12" s="7">
        <v>4837777758</v>
      </c>
    </row>
    <row r="13" spans="1:17" ht="37.5" x14ac:dyDescent="0.45">
      <c r="A13" s="6" t="s">
        <v>98</v>
      </c>
      <c r="C13" s="7">
        <v>57530</v>
      </c>
      <c r="E13" s="7">
        <v>55856681841</v>
      </c>
      <c r="G13" s="7">
        <v>54806374444</v>
      </c>
      <c r="I13" s="7">
        <v>1050307397</v>
      </c>
      <c r="K13" s="7">
        <v>57530</v>
      </c>
      <c r="M13" s="7">
        <v>55856681841</v>
      </c>
      <c r="O13" s="7">
        <v>51619505011</v>
      </c>
      <c r="Q13" s="7">
        <v>4237176830</v>
      </c>
    </row>
    <row r="14" spans="1:17" ht="37.5" x14ac:dyDescent="0.45">
      <c r="A14" s="6" t="s">
        <v>101</v>
      </c>
      <c r="C14" s="7">
        <v>40933</v>
      </c>
      <c r="E14" s="7">
        <v>37400251356</v>
      </c>
      <c r="G14" s="7">
        <v>36578874947</v>
      </c>
      <c r="I14" s="7">
        <v>821376409</v>
      </c>
      <c r="K14" s="7">
        <v>40933</v>
      </c>
      <c r="M14" s="7">
        <v>37400251356</v>
      </c>
      <c r="O14" s="7">
        <v>32770708719</v>
      </c>
      <c r="Q14" s="7">
        <v>4629542637</v>
      </c>
    </row>
    <row r="15" spans="1:17" ht="18.75" x14ac:dyDescent="0.45">
      <c r="A15" s="6" t="s">
        <v>18</v>
      </c>
      <c r="C15" s="7">
        <v>0</v>
      </c>
      <c r="E15" s="7">
        <v>0</v>
      </c>
      <c r="G15" s="7">
        <v>-4407227215</v>
      </c>
      <c r="I15" s="7">
        <v>4407227215</v>
      </c>
    </row>
    <row r="16" spans="1:17" ht="18.75" x14ac:dyDescent="0.45">
      <c r="A16" s="6" t="s">
        <v>19</v>
      </c>
      <c r="C16" s="7">
        <v>0</v>
      </c>
      <c r="E16" s="7">
        <v>1</v>
      </c>
      <c r="G16" s="7">
        <v>1</v>
      </c>
      <c r="I16" s="7">
        <v>0</v>
      </c>
      <c r="K16" s="7">
        <v>0</v>
      </c>
      <c r="M16" s="7">
        <v>1</v>
      </c>
      <c r="O16" s="7">
        <v>1</v>
      </c>
      <c r="Q16" s="7">
        <v>0</v>
      </c>
    </row>
    <row r="17" spans="1:17" ht="18.75" x14ac:dyDescent="0.45">
      <c r="A17" s="6" t="s">
        <v>20</v>
      </c>
      <c r="C17" s="7">
        <v>0</v>
      </c>
      <c r="E17" s="7">
        <v>1</v>
      </c>
      <c r="G17" s="7">
        <v>1</v>
      </c>
      <c r="I17" s="7">
        <v>0</v>
      </c>
      <c r="K17" s="7">
        <v>0</v>
      </c>
      <c r="M17" s="7">
        <v>1</v>
      </c>
      <c r="O17" s="7">
        <v>1</v>
      </c>
      <c r="Q17" s="7">
        <v>0</v>
      </c>
    </row>
    <row r="18" spans="1:17" ht="18.75" x14ac:dyDescent="0.45">
      <c r="A18" s="6" t="s">
        <v>21</v>
      </c>
      <c r="C18" s="7">
        <v>0</v>
      </c>
      <c r="E18" s="7">
        <v>1</v>
      </c>
      <c r="G18" s="7">
        <v>1</v>
      </c>
      <c r="I18" s="7">
        <v>0</v>
      </c>
      <c r="K18" s="7">
        <v>0</v>
      </c>
      <c r="M18" s="7">
        <v>1</v>
      </c>
      <c r="O18" s="7">
        <v>1</v>
      </c>
      <c r="Q18" s="7">
        <v>0</v>
      </c>
    </row>
    <row r="19" spans="1:17" ht="18.75" x14ac:dyDescent="0.45">
      <c r="A19" s="6" t="s">
        <v>22</v>
      </c>
      <c r="C19" s="7">
        <v>0</v>
      </c>
      <c r="E19" s="7">
        <v>-3</v>
      </c>
      <c r="G19" s="7">
        <v>-3</v>
      </c>
      <c r="I19" s="7">
        <v>0</v>
      </c>
      <c r="K19" s="7">
        <v>0</v>
      </c>
      <c r="M19" s="7">
        <v>-3</v>
      </c>
      <c r="O19" s="7">
        <v>-3</v>
      </c>
      <c r="Q19" s="7">
        <v>0</v>
      </c>
    </row>
    <row r="20" spans="1:17" ht="18.75" x14ac:dyDescent="0.45">
      <c r="A20" s="6" t="s">
        <v>23</v>
      </c>
      <c r="C20" s="7">
        <v>1036153</v>
      </c>
      <c r="E20" s="7">
        <v>5644333635</v>
      </c>
      <c r="G20" s="7">
        <v>5860631092</v>
      </c>
      <c r="I20" s="7">
        <v>-216297457</v>
      </c>
      <c r="K20" s="7">
        <v>1036153</v>
      </c>
      <c r="M20" s="7">
        <v>5644333635</v>
      </c>
      <c r="O20" s="7">
        <v>6808738821</v>
      </c>
      <c r="Q20" s="7">
        <v>-1164405186</v>
      </c>
    </row>
    <row r="21" spans="1:17" ht="18.75" x14ac:dyDescent="0.45">
      <c r="A21" s="6" t="s">
        <v>24</v>
      </c>
      <c r="C21" s="7">
        <v>0</v>
      </c>
      <c r="E21" s="7">
        <v>-3</v>
      </c>
      <c r="G21" s="7">
        <v>-3</v>
      </c>
      <c r="I21" s="7">
        <v>0</v>
      </c>
      <c r="K21" s="7">
        <v>0</v>
      </c>
      <c r="M21" s="7">
        <v>-3</v>
      </c>
      <c r="O21" s="7">
        <v>-3</v>
      </c>
      <c r="Q21" s="7">
        <v>0</v>
      </c>
    </row>
    <row r="22" spans="1:17" ht="37.5" x14ac:dyDescent="0.45">
      <c r="A22" s="6" t="s">
        <v>25</v>
      </c>
      <c r="C22" s="7">
        <v>38137</v>
      </c>
      <c r="E22" s="7">
        <v>26537059</v>
      </c>
      <c r="G22" s="7">
        <v>26537059</v>
      </c>
      <c r="I22" s="7">
        <v>0</v>
      </c>
      <c r="K22" s="7">
        <v>38137</v>
      </c>
      <c r="M22" s="7">
        <v>26537059</v>
      </c>
      <c r="O22" s="7">
        <v>26720135</v>
      </c>
      <c r="Q22" s="7">
        <v>-183076</v>
      </c>
    </row>
    <row r="23" spans="1:17" ht="37.5" x14ac:dyDescent="0.45">
      <c r="A23" s="6" t="s">
        <v>26</v>
      </c>
      <c r="C23" s="7">
        <v>108053</v>
      </c>
      <c r="E23" s="7">
        <v>53705042</v>
      </c>
      <c r="G23" s="7">
        <v>53705042</v>
      </c>
      <c r="I23" s="7">
        <v>0</v>
      </c>
      <c r="K23" s="7">
        <v>108053</v>
      </c>
      <c r="M23" s="7">
        <v>53705042</v>
      </c>
      <c r="O23" s="7">
        <v>54075554</v>
      </c>
      <c r="Q23" s="7">
        <v>-370512</v>
      </c>
    </row>
    <row r="24" spans="1:17" ht="37.5" x14ac:dyDescent="0.45">
      <c r="A24" s="6" t="s">
        <v>27</v>
      </c>
      <c r="C24" s="7">
        <v>25453</v>
      </c>
      <c r="E24" s="7">
        <v>25301555</v>
      </c>
      <c r="G24" s="7">
        <v>25301555</v>
      </c>
      <c r="I24" s="7">
        <v>0</v>
      </c>
      <c r="K24" s="7">
        <v>25453</v>
      </c>
      <c r="M24" s="7">
        <v>25301555</v>
      </c>
      <c r="O24" s="7">
        <v>25476109</v>
      </c>
      <c r="Q24" s="7">
        <v>-174554</v>
      </c>
    </row>
    <row r="25" spans="1:17" ht="18.75" x14ac:dyDescent="0.45">
      <c r="A25" s="6" t="s">
        <v>242</v>
      </c>
      <c r="C25" s="7">
        <v>0</v>
      </c>
      <c r="E25" s="7">
        <v>-1</v>
      </c>
      <c r="G25" s="7">
        <v>-1</v>
      </c>
      <c r="I25" s="7">
        <v>0</v>
      </c>
      <c r="K25" s="7">
        <v>0</v>
      </c>
      <c r="M25" s="7">
        <v>-1</v>
      </c>
      <c r="O25" s="7">
        <v>-1</v>
      </c>
      <c r="Q25" s="7">
        <v>0</v>
      </c>
    </row>
    <row r="26" spans="1:17" ht="37.5" x14ac:dyDescent="0.45">
      <c r="A26" s="6" t="s">
        <v>29</v>
      </c>
      <c r="C26" s="7">
        <v>325402</v>
      </c>
      <c r="E26" s="7">
        <v>7391194858</v>
      </c>
      <c r="G26" s="7">
        <v>8296899260</v>
      </c>
      <c r="I26" s="7">
        <v>-905704402</v>
      </c>
      <c r="K26" s="7">
        <v>325402</v>
      </c>
      <c r="M26" s="7">
        <v>7391194858</v>
      </c>
      <c r="O26" s="7">
        <v>2485071655</v>
      </c>
      <c r="Q26" s="7">
        <v>4906123203</v>
      </c>
    </row>
    <row r="27" spans="1:17" ht="18.75" x14ac:dyDescent="0.45">
      <c r="A27" s="6" t="s">
        <v>30</v>
      </c>
      <c r="C27" s="7">
        <v>0</v>
      </c>
      <c r="E27" s="7">
        <v>1</v>
      </c>
      <c r="G27" s="7">
        <v>1</v>
      </c>
      <c r="I27" s="7">
        <v>0</v>
      </c>
      <c r="K27" s="7">
        <v>0</v>
      </c>
      <c r="M27" s="7">
        <v>1</v>
      </c>
      <c r="O27" s="7">
        <v>1</v>
      </c>
      <c r="Q27" s="7">
        <v>0</v>
      </c>
    </row>
    <row r="28" spans="1:17" ht="37.5" x14ac:dyDescent="0.45">
      <c r="A28" s="6" t="s">
        <v>31</v>
      </c>
      <c r="C28" s="7">
        <v>1500000</v>
      </c>
      <c r="E28" s="7">
        <v>16148342250</v>
      </c>
      <c r="G28" s="7">
        <v>14388873750</v>
      </c>
      <c r="I28" s="7">
        <v>1759468500</v>
      </c>
      <c r="K28" s="7">
        <v>1500000</v>
      </c>
      <c r="M28" s="7">
        <v>16148342250</v>
      </c>
      <c r="O28" s="7">
        <v>21471373376</v>
      </c>
      <c r="Q28" s="7">
        <v>-5323031126</v>
      </c>
    </row>
    <row r="29" spans="1:17" ht="18.75" x14ac:dyDescent="0.45">
      <c r="A29" s="6" t="s">
        <v>32</v>
      </c>
      <c r="C29" s="7">
        <v>100000</v>
      </c>
      <c r="E29" s="7">
        <v>3270424500</v>
      </c>
      <c r="G29" s="7">
        <v>2693875500</v>
      </c>
      <c r="I29" s="7">
        <v>576549000</v>
      </c>
      <c r="K29" s="7">
        <v>100000</v>
      </c>
      <c r="M29" s="7">
        <v>3270424500</v>
      </c>
      <c r="O29" s="7">
        <v>3401192061</v>
      </c>
      <c r="Q29" s="7">
        <v>-130767561</v>
      </c>
    </row>
    <row r="30" spans="1:17" ht="18.75" x14ac:dyDescent="0.45">
      <c r="A30" s="6" t="s">
        <v>33</v>
      </c>
      <c r="C30" s="7">
        <v>0</v>
      </c>
      <c r="E30" s="7">
        <v>-1</v>
      </c>
      <c r="G30" s="7">
        <v>-1</v>
      </c>
      <c r="I30" s="7">
        <v>0</v>
      </c>
      <c r="K30" s="7">
        <v>0</v>
      </c>
      <c r="M30" s="7">
        <v>-1</v>
      </c>
      <c r="O30" s="7">
        <v>-1</v>
      </c>
      <c r="Q30" s="7">
        <v>0</v>
      </c>
    </row>
    <row r="31" spans="1:17" ht="18.75" x14ac:dyDescent="0.45">
      <c r="A31" s="6" t="s">
        <v>34</v>
      </c>
      <c r="C31" s="7">
        <v>0</v>
      </c>
      <c r="E31" s="7">
        <v>-12</v>
      </c>
      <c r="G31" s="7">
        <v>-12</v>
      </c>
      <c r="I31" s="7">
        <v>0</v>
      </c>
      <c r="K31" s="7">
        <v>0</v>
      </c>
      <c r="M31" s="7">
        <v>-12</v>
      </c>
      <c r="O31" s="7">
        <v>-12</v>
      </c>
      <c r="Q31" s="7">
        <v>0</v>
      </c>
    </row>
    <row r="32" spans="1:17" ht="18.75" x14ac:dyDescent="0.45">
      <c r="A32" s="6" t="s">
        <v>35</v>
      </c>
      <c r="C32" s="7">
        <v>2394767</v>
      </c>
      <c r="E32" s="7">
        <v>8417512130</v>
      </c>
      <c r="G32" s="7">
        <v>7345794469</v>
      </c>
      <c r="I32" s="7">
        <v>1071717661</v>
      </c>
      <c r="K32" s="7">
        <v>2394767</v>
      </c>
      <c r="M32" s="7">
        <v>8417512130</v>
      </c>
      <c r="O32" s="7">
        <v>7968311080</v>
      </c>
      <c r="Q32" s="7">
        <v>449201050</v>
      </c>
    </row>
    <row r="33" spans="1:17" ht="18.75" x14ac:dyDescent="0.45">
      <c r="A33" s="6" t="s">
        <v>36</v>
      </c>
      <c r="C33" s="7">
        <v>2800000</v>
      </c>
      <c r="E33" s="7">
        <v>20708049600</v>
      </c>
      <c r="G33" s="7">
        <v>20320506937</v>
      </c>
      <c r="I33" s="7">
        <v>387542663</v>
      </c>
      <c r="K33" s="7">
        <v>2800000</v>
      </c>
      <c r="M33" s="7">
        <v>20708049600</v>
      </c>
      <c r="O33" s="7">
        <v>20320506937</v>
      </c>
      <c r="Q33" s="7">
        <v>387542663</v>
      </c>
    </row>
    <row r="34" spans="1:17" ht="18.75" x14ac:dyDescent="0.45">
      <c r="A34" s="6" t="s">
        <v>37</v>
      </c>
      <c r="C34" s="7">
        <v>0</v>
      </c>
      <c r="E34" s="7">
        <v>-1</v>
      </c>
      <c r="G34" s="7">
        <v>-1</v>
      </c>
      <c r="I34" s="7">
        <v>0</v>
      </c>
      <c r="K34" s="7">
        <v>0</v>
      </c>
      <c r="M34" s="7">
        <v>-1</v>
      </c>
      <c r="O34" s="7">
        <v>-1</v>
      </c>
      <c r="Q34" s="7">
        <v>0</v>
      </c>
    </row>
    <row r="35" spans="1:17" ht="18.75" x14ac:dyDescent="0.45">
      <c r="A35" s="6" t="s">
        <v>38</v>
      </c>
      <c r="C35" s="7">
        <v>0</v>
      </c>
      <c r="E35" s="7">
        <v>1</v>
      </c>
      <c r="G35" s="7">
        <v>1</v>
      </c>
      <c r="I35" s="7">
        <v>0</v>
      </c>
      <c r="K35" s="7">
        <v>0</v>
      </c>
      <c r="M35" s="7">
        <v>1</v>
      </c>
      <c r="O35" s="7">
        <v>1</v>
      </c>
      <c r="Q35" s="7">
        <v>0</v>
      </c>
    </row>
    <row r="36" spans="1:17" ht="18.75" x14ac:dyDescent="0.45">
      <c r="A36" s="6" t="s">
        <v>39</v>
      </c>
      <c r="C36" s="7">
        <v>2125000</v>
      </c>
      <c r="E36" s="7">
        <v>26679059437</v>
      </c>
      <c r="G36" s="7">
        <v>27186024937</v>
      </c>
      <c r="I36" s="7">
        <v>-506965500</v>
      </c>
      <c r="K36" s="7">
        <v>2125000</v>
      </c>
      <c r="M36" s="7">
        <v>26679059437</v>
      </c>
      <c r="O36" s="7">
        <v>28458269065</v>
      </c>
      <c r="Q36" s="7">
        <v>-1779209628</v>
      </c>
    </row>
    <row r="37" spans="1:17" ht="18.75" x14ac:dyDescent="0.45">
      <c r="A37" s="6" t="s">
        <v>40</v>
      </c>
      <c r="C37" s="7">
        <v>160348</v>
      </c>
      <c r="E37" s="7">
        <v>1397884761</v>
      </c>
      <c r="G37" s="7">
        <v>-4405097073</v>
      </c>
      <c r="I37" s="7">
        <v>5802981834</v>
      </c>
      <c r="K37" s="7">
        <v>160348</v>
      </c>
      <c r="M37" s="7">
        <v>1397884761</v>
      </c>
      <c r="O37" s="7">
        <v>1382056742</v>
      </c>
      <c r="Q37" s="7">
        <v>15828019</v>
      </c>
    </row>
    <row r="38" spans="1:17" ht="37.5" x14ac:dyDescent="0.45">
      <c r="A38" s="6" t="s">
        <v>41</v>
      </c>
      <c r="C38" s="7">
        <v>0</v>
      </c>
      <c r="E38" s="7">
        <v>0</v>
      </c>
      <c r="G38" s="7">
        <v>194130</v>
      </c>
      <c r="I38" s="7">
        <v>-194130</v>
      </c>
    </row>
    <row r="39" spans="1:17" ht="18.75" x14ac:dyDescent="0.45">
      <c r="A39" s="6" t="s">
        <v>42</v>
      </c>
      <c r="C39" s="7">
        <v>508436</v>
      </c>
      <c r="E39" s="7">
        <v>4068556987</v>
      </c>
      <c r="G39" s="7">
        <v>2680995723</v>
      </c>
      <c r="I39" s="7">
        <v>1387561264</v>
      </c>
      <c r="K39" s="7">
        <v>508436</v>
      </c>
      <c r="M39" s="7">
        <v>4068556987</v>
      </c>
      <c r="O39" s="7">
        <v>4495346998</v>
      </c>
      <c r="Q39" s="7">
        <v>-426790011</v>
      </c>
    </row>
    <row r="40" spans="1:17" ht="37.5" x14ac:dyDescent="0.45">
      <c r="A40" s="6" t="s">
        <v>43</v>
      </c>
      <c r="C40" s="7">
        <v>0</v>
      </c>
      <c r="E40" s="7">
        <v>0</v>
      </c>
      <c r="G40" s="7">
        <v>-136107847</v>
      </c>
      <c r="I40" s="7">
        <v>136107847</v>
      </c>
    </row>
    <row r="41" spans="1:17" ht="18.75" x14ac:dyDescent="0.45">
      <c r="A41" s="6" t="s">
        <v>44</v>
      </c>
      <c r="C41" s="7">
        <v>0</v>
      </c>
      <c r="E41" s="7">
        <v>1</v>
      </c>
      <c r="G41" s="7">
        <v>1</v>
      </c>
      <c r="I41" s="7">
        <v>0</v>
      </c>
      <c r="K41" s="7">
        <v>0</v>
      </c>
      <c r="M41" s="7">
        <v>1</v>
      </c>
      <c r="O41" s="7">
        <v>1</v>
      </c>
      <c r="Q41" s="7">
        <v>0</v>
      </c>
    </row>
    <row r="42" spans="1:17" ht="37.5" x14ac:dyDescent="0.45">
      <c r="A42" s="6" t="s">
        <v>243</v>
      </c>
      <c r="C42" s="7">
        <v>0</v>
      </c>
      <c r="E42" s="7">
        <v>-1</v>
      </c>
      <c r="G42" s="7">
        <v>-1</v>
      </c>
      <c r="I42" s="7">
        <v>0</v>
      </c>
      <c r="K42" s="7">
        <v>0</v>
      </c>
      <c r="M42" s="7">
        <v>-1</v>
      </c>
      <c r="O42" s="7">
        <v>-1</v>
      </c>
      <c r="Q42" s="7">
        <v>0</v>
      </c>
    </row>
    <row r="43" spans="1:17" ht="37.5" x14ac:dyDescent="0.45">
      <c r="A43" s="6" t="s">
        <v>46</v>
      </c>
      <c r="C43" s="7">
        <v>303736</v>
      </c>
      <c r="E43" s="7">
        <v>9072959563</v>
      </c>
      <c r="G43" s="7">
        <v>8574777091</v>
      </c>
      <c r="I43" s="7">
        <v>498182472</v>
      </c>
      <c r="K43" s="7">
        <v>303736</v>
      </c>
      <c r="M43" s="7">
        <v>9072959563</v>
      </c>
      <c r="O43" s="7">
        <v>6171439381</v>
      </c>
      <c r="Q43" s="7">
        <v>2901520182</v>
      </c>
    </row>
    <row r="44" spans="1:17" ht="18.75" x14ac:dyDescent="0.45">
      <c r="A44" s="6" t="s">
        <v>47</v>
      </c>
      <c r="C44" s="7">
        <v>1510000</v>
      </c>
      <c r="E44" s="7">
        <v>17531861040</v>
      </c>
      <c r="G44" s="7">
        <v>16165936935</v>
      </c>
      <c r="I44" s="7">
        <v>1365924105</v>
      </c>
      <c r="K44" s="7">
        <v>1510000</v>
      </c>
      <c r="M44" s="7">
        <v>17531861040</v>
      </c>
      <c r="O44" s="7">
        <v>17210040000</v>
      </c>
      <c r="Q44" s="7">
        <v>321821040</v>
      </c>
    </row>
    <row r="45" spans="1:17" ht="18.75" x14ac:dyDescent="0.45">
      <c r="A45" s="6" t="s">
        <v>48</v>
      </c>
      <c r="C45" s="7">
        <v>0</v>
      </c>
      <c r="E45" s="7">
        <v>-1</v>
      </c>
      <c r="G45" s="7">
        <v>-1</v>
      </c>
      <c r="I45" s="7">
        <v>0</v>
      </c>
      <c r="K45" s="7">
        <v>0</v>
      </c>
      <c r="M45" s="7">
        <v>-1</v>
      </c>
      <c r="O45" s="7">
        <v>-1</v>
      </c>
      <c r="Q45" s="7">
        <v>0</v>
      </c>
    </row>
    <row r="46" spans="1:17" ht="18.75" x14ac:dyDescent="0.45">
      <c r="A46" s="6" t="s">
        <v>49</v>
      </c>
      <c r="C46" s="7">
        <v>0</v>
      </c>
      <c r="E46" s="7">
        <v>-1</v>
      </c>
      <c r="G46" s="7">
        <v>-1</v>
      </c>
      <c r="I46" s="7">
        <v>0</v>
      </c>
      <c r="K46" s="7">
        <v>0</v>
      </c>
      <c r="M46" s="7">
        <v>-1</v>
      </c>
      <c r="O46" s="7">
        <v>-1</v>
      </c>
      <c r="Q46" s="7">
        <v>0</v>
      </c>
    </row>
    <row r="47" spans="1:17" ht="18.75" x14ac:dyDescent="0.45">
      <c r="A47" s="6" t="s">
        <v>50</v>
      </c>
      <c r="C47" s="7">
        <v>0</v>
      </c>
      <c r="E47" s="7">
        <v>-1</v>
      </c>
      <c r="G47" s="7">
        <v>-1</v>
      </c>
      <c r="I47" s="7">
        <v>0</v>
      </c>
      <c r="K47" s="7">
        <v>0</v>
      </c>
      <c r="M47" s="7">
        <v>-1</v>
      </c>
      <c r="O47" s="7">
        <v>-1</v>
      </c>
      <c r="Q47" s="7">
        <v>0</v>
      </c>
    </row>
    <row r="48" spans="1:17" ht="18.75" x14ac:dyDescent="0.45">
      <c r="A48" s="6" t="s">
        <v>51</v>
      </c>
      <c r="C48" s="7">
        <v>0</v>
      </c>
      <c r="E48" s="7">
        <v>-1</v>
      </c>
      <c r="G48" s="7">
        <v>-1</v>
      </c>
      <c r="I48" s="7">
        <v>0</v>
      </c>
      <c r="K48" s="7">
        <v>0</v>
      </c>
      <c r="M48" s="7">
        <v>-1</v>
      </c>
      <c r="O48" s="7">
        <v>-1</v>
      </c>
      <c r="Q48" s="7">
        <v>0</v>
      </c>
    </row>
    <row r="49" spans="1:17" ht="18.75" x14ac:dyDescent="0.45">
      <c r="A49" s="6" t="s">
        <v>52</v>
      </c>
      <c r="C49" s="7">
        <v>0</v>
      </c>
      <c r="E49" s="7">
        <v>-3</v>
      </c>
      <c r="G49" s="7">
        <v>-3</v>
      </c>
      <c r="I49" s="7">
        <v>0</v>
      </c>
      <c r="K49" s="7">
        <v>0</v>
      </c>
      <c r="M49" s="7">
        <v>-3</v>
      </c>
      <c r="O49" s="7">
        <v>-3</v>
      </c>
      <c r="Q49" s="7">
        <v>0</v>
      </c>
    </row>
    <row r="50" spans="1:17" ht="18.75" x14ac:dyDescent="0.45">
      <c r="A50" s="6" t="s">
        <v>53</v>
      </c>
      <c r="C50" s="7">
        <v>0</v>
      </c>
      <c r="E50" s="7">
        <v>-1</v>
      </c>
      <c r="G50" s="7">
        <v>-1</v>
      </c>
      <c r="I50" s="7">
        <v>0</v>
      </c>
      <c r="K50" s="7">
        <v>0</v>
      </c>
      <c r="M50" s="7">
        <v>-1</v>
      </c>
      <c r="O50" s="7">
        <v>-1</v>
      </c>
      <c r="Q50" s="7">
        <v>0</v>
      </c>
    </row>
    <row r="51" spans="1:17" ht="18.75" x14ac:dyDescent="0.45">
      <c r="A51" s="6" t="s">
        <v>54</v>
      </c>
      <c r="C51" s="7">
        <v>2860000</v>
      </c>
      <c r="E51" s="7">
        <v>13072035834</v>
      </c>
      <c r="G51" s="7">
        <v>14212072017</v>
      </c>
      <c r="I51" s="7">
        <v>-1140036183</v>
      </c>
      <c r="K51" s="7">
        <v>2860000</v>
      </c>
      <c r="M51" s="7">
        <v>13072035834</v>
      </c>
      <c r="O51" s="7">
        <v>21942213740</v>
      </c>
      <c r="Q51" s="7">
        <v>-8870177906</v>
      </c>
    </row>
    <row r="52" spans="1:17" ht="18.75" x14ac:dyDescent="0.45">
      <c r="A52" s="6" t="s">
        <v>55</v>
      </c>
      <c r="C52" s="7">
        <v>0</v>
      </c>
      <c r="E52" s="7">
        <v>-1</v>
      </c>
      <c r="G52" s="7">
        <v>-1</v>
      </c>
      <c r="I52" s="7">
        <v>0</v>
      </c>
      <c r="K52" s="7">
        <v>0</v>
      </c>
      <c r="M52" s="7">
        <v>-1</v>
      </c>
      <c r="O52" s="7">
        <v>-1</v>
      </c>
      <c r="Q52" s="7">
        <v>0</v>
      </c>
    </row>
    <row r="53" spans="1:17" ht="18.75" x14ac:dyDescent="0.45">
      <c r="A53" s="6" t="s">
        <v>56</v>
      </c>
      <c r="C53" s="7">
        <v>0</v>
      </c>
      <c r="E53" s="7">
        <v>-1</v>
      </c>
      <c r="G53" s="7">
        <v>-1</v>
      </c>
      <c r="I53" s="7">
        <v>0</v>
      </c>
      <c r="K53" s="7">
        <v>0</v>
      </c>
      <c r="M53" s="7">
        <v>-1</v>
      </c>
      <c r="O53" s="7">
        <v>-1</v>
      </c>
      <c r="Q53" s="7">
        <v>0</v>
      </c>
    </row>
    <row r="54" spans="1:17" ht="37.5" x14ac:dyDescent="0.45">
      <c r="A54" s="6" t="s">
        <v>57</v>
      </c>
      <c r="C54" s="7">
        <v>497171</v>
      </c>
      <c r="E54" s="7">
        <v>7457671643</v>
      </c>
      <c r="G54" s="7">
        <v>7052417120</v>
      </c>
      <c r="I54" s="7">
        <v>405254523</v>
      </c>
      <c r="K54" s="7">
        <v>497171</v>
      </c>
      <c r="M54" s="7">
        <v>7457671643</v>
      </c>
      <c r="O54" s="7">
        <v>11736922659</v>
      </c>
      <c r="Q54" s="7">
        <v>-4279251016</v>
      </c>
    </row>
    <row r="55" spans="1:17" ht="37.5" x14ac:dyDescent="0.45">
      <c r="A55" s="6" t="s">
        <v>104</v>
      </c>
      <c r="C55" s="7">
        <v>0</v>
      </c>
      <c r="E55" s="7">
        <v>0</v>
      </c>
      <c r="G55" s="7">
        <v>96481710</v>
      </c>
      <c r="I55" s="7">
        <v>-96481710</v>
      </c>
    </row>
    <row r="56" spans="1:17" ht="18.75" x14ac:dyDescent="0.45">
      <c r="A56" s="6" t="s">
        <v>58</v>
      </c>
      <c r="C56" s="7">
        <v>4000000</v>
      </c>
      <c r="E56" s="7">
        <v>28787688000</v>
      </c>
      <c r="G56" s="7">
        <v>27912924000</v>
      </c>
      <c r="I56" s="7">
        <v>874764000</v>
      </c>
      <c r="K56" s="7">
        <v>4000000</v>
      </c>
      <c r="M56" s="7">
        <v>28787688000</v>
      </c>
      <c r="O56" s="7">
        <v>25149465000</v>
      </c>
      <c r="Q56" s="7">
        <v>3638223000</v>
      </c>
    </row>
    <row r="57" spans="1:17" ht="18.75" x14ac:dyDescent="0.45">
      <c r="A57" s="6" t="s">
        <v>59</v>
      </c>
      <c r="C57" s="7">
        <v>522222</v>
      </c>
      <c r="E57" s="7">
        <v>7210504282</v>
      </c>
      <c r="G57" s="7">
        <v>6743300981</v>
      </c>
      <c r="I57" s="7">
        <v>467203301</v>
      </c>
      <c r="K57" s="7">
        <v>522222</v>
      </c>
      <c r="M57" s="7">
        <v>7210504282</v>
      </c>
      <c r="O57" s="7">
        <v>9240243068</v>
      </c>
      <c r="Q57" s="7">
        <v>-2029738786</v>
      </c>
    </row>
    <row r="58" spans="1:17" ht="18.75" x14ac:dyDescent="0.45">
      <c r="A58" s="6" t="s">
        <v>60</v>
      </c>
      <c r="C58" s="7">
        <v>0</v>
      </c>
      <c r="E58" s="7">
        <v>-1</v>
      </c>
      <c r="G58" s="7">
        <v>-1</v>
      </c>
      <c r="I58" s="7">
        <v>0</v>
      </c>
      <c r="K58" s="7">
        <v>0</v>
      </c>
      <c r="M58" s="7">
        <v>-1</v>
      </c>
      <c r="O58" s="7">
        <v>-1</v>
      </c>
      <c r="Q58" s="7">
        <v>0</v>
      </c>
    </row>
    <row r="59" spans="1:17" ht="18.75" x14ac:dyDescent="0.45">
      <c r="A59" s="6" t="s">
        <v>61</v>
      </c>
      <c r="C59" s="7">
        <v>2200000</v>
      </c>
      <c r="E59" s="7">
        <v>14674166100</v>
      </c>
      <c r="G59" s="7">
        <v>14467413136</v>
      </c>
      <c r="I59" s="7">
        <v>206752964</v>
      </c>
      <c r="K59" s="7">
        <v>2200000</v>
      </c>
      <c r="M59" s="7">
        <v>14674166100</v>
      </c>
      <c r="O59" s="7">
        <v>14467413136</v>
      </c>
      <c r="Q59" s="7">
        <v>206752964</v>
      </c>
    </row>
    <row r="60" spans="1:17" ht="18.75" x14ac:dyDescent="0.45">
      <c r="A60" s="6" t="s">
        <v>62</v>
      </c>
      <c r="C60" s="7">
        <v>0</v>
      </c>
      <c r="E60" s="7">
        <v>-1</v>
      </c>
      <c r="G60" s="7">
        <v>-1</v>
      </c>
      <c r="I60" s="7">
        <v>0</v>
      </c>
      <c r="K60" s="7">
        <v>0</v>
      </c>
      <c r="M60" s="7">
        <v>-1</v>
      </c>
      <c r="O60" s="7">
        <v>-1</v>
      </c>
      <c r="Q60" s="7">
        <v>0</v>
      </c>
    </row>
    <row r="61" spans="1:17" ht="18.75" x14ac:dyDescent="0.45">
      <c r="A61" s="6" t="s">
        <v>63</v>
      </c>
      <c r="C61" s="7">
        <v>0</v>
      </c>
      <c r="E61" s="7">
        <v>-1</v>
      </c>
      <c r="G61" s="7">
        <v>-1</v>
      </c>
      <c r="I61" s="7">
        <v>0</v>
      </c>
      <c r="K61" s="7">
        <v>0</v>
      </c>
      <c r="M61" s="7">
        <v>-1</v>
      </c>
      <c r="O61" s="7">
        <v>-1</v>
      </c>
      <c r="Q61" s="7">
        <v>0</v>
      </c>
    </row>
    <row r="62" spans="1:17" ht="18.75" x14ac:dyDescent="0.45">
      <c r="A62" s="6" t="s">
        <v>64</v>
      </c>
      <c r="C62" s="7">
        <v>0</v>
      </c>
      <c r="E62" s="7">
        <v>1</v>
      </c>
      <c r="G62" s="7">
        <v>1</v>
      </c>
      <c r="I62" s="7">
        <v>0</v>
      </c>
      <c r="K62" s="7">
        <v>0</v>
      </c>
      <c r="M62" s="7">
        <v>1</v>
      </c>
      <c r="O62" s="7">
        <v>1</v>
      </c>
      <c r="Q62" s="7">
        <v>0</v>
      </c>
    </row>
    <row r="63" spans="1:17" ht="18.75" x14ac:dyDescent="0.45">
      <c r="A63" s="6" t="s">
        <v>65</v>
      </c>
      <c r="C63" s="7">
        <v>700000</v>
      </c>
      <c r="E63" s="7">
        <v>55757258550</v>
      </c>
      <c r="G63" s="7">
        <v>50524579350</v>
      </c>
      <c r="I63" s="7">
        <v>5232679200</v>
      </c>
      <c r="K63" s="7">
        <v>700000</v>
      </c>
      <c r="M63" s="7">
        <v>55757258550</v>
      </c>
      <c r="O63" s="7">
        <v>66296316395</v>
      </c>
      <c r="Q63" s="7">
        <v>-10539057845</v>
      </c>
    </row>
    <row r="64" spans="1:17" ht="18.75" x14ac:dyDescent="0.45">
      <c r="A64" s="6" t="s">
        <v>66</v>
      </c>
      <c r="C64" s="7">
        <v>0</v>
      </c>
      <c r="E64" s="7">
        <v>1</v>
      </c>
      <c r="G64" s="7">
        <v>1</v>
      </c>
      <c r="I64" s="7">
        <v>0</v>
      </c>
      <c r="K64" s="7">
        <v>0</v>
      </c>
      <c r="M64" s="7">
        <v>1</v>
      </c>
      <c r="O64" s="7">
        <v>1</v>
      </c>
      <c r="Q64" s="7">
        <v>0</v>
      </c>
    </row>
    <row r="65" spans="1:17" ht="18.75" x14ac:dyDescent="0.45">
      <c r="A65" s="6" t="s">
        <v>67</v>
      </c>
      <c r="C65" s="7">
        <v>0</v>
      </c>
      <c r="E65" s="7">
        <v>-1</v>
      </c>
      <c r="G65" s="7">
        <v>-1</v>
      </c>
      <c r="I65" s="7">
        <v>0</v>
      </c>
      <c r="K65" s="7">
        <v>0</v>
      </c>
      <c r="M65" s="7">
        <v>-1</v>
      </c>
      <c r="O65" s="7">
        <v>-1</v>
      </c>
      <c r="Q65" s="7">
        <v>0</v>
      </c>
    </row>
    <row r="66" spans="1:17" ht="18.75" x14ac:dyDescent="0.45">
      <c r="A66" s="6" t="s">
        <v>68</v>
      </c>
      <c r="C66" s="7">
        <v>1119227</v>
      </c>
      <c r="E66" s="7">
        <v>25522300729</v>
      </c>
      <c r="G66" s="7">
        <v>24832508817</v>
      </c>
      <c r="I66" s="7">
        <v>689791912</v>
      </c>
      <c r="K66" s="7">
        <v>1119227</v>
      </c>
      <c r="M66" s="7">
        <v>25522300729</v>
      </c>
      <c r="O66" s="7">
        <v>28908125542</v>
      </c>
      <c r="Q66" s="7">
        <v>-3385824813</v>
      </c>
    </row>
    <row r="67" spans="1:17" ht="18.75" x14ac:dyDescent="0.45">
      <c r="A67" s="6" t="s">
        <v>69</v>
      </c>
      <c r="C67" s="7">
        <v>525000</v>
      </c>
      <c r="E67" s="7">
        <v>39949626937</v>
      </c>
      <c r="G67" s="7">
        <v>37157589000</v>
      </c>
      <c r="I67" s="7">
        <v>2792037937</v>
      </c>
      <c r="K67" s="7">
        <v>525000</v>
      </c>
      <c r="M67" s="7">
        <v>39949626937</v>
      </c>
      <c r="O67" s="7">
        <v>31199849730</v>
      </c>
      <c r="Q67" s="7">
        <v>8749777207</v>
      </c>
    </row>
    <row r="68" spans="1:17" ht="18.75" x14ac:dyDescent="0.45">
      <c r="A68" s="6" t="s">
        <v>70</v>
      </c>
      <c r="C68" s="7">
        <v>0</v>
      </c>
      <c r="E68" s="7">
        <v>-1</v>
      </c>
      <c r="G68" s="7">
        <v>-1</v>
      </c>
      <c r="I68" s="7">
        <v>0</v>
      </c>
      <c r="K68" s="7">
        <v>0</v>
      </c>
      <c r="M68" s="7">
        <v>-1</v>
      </c>
      <c r="O68" s="7">
        <v>-1</v>
      </c>
      <c r="Q68" s="7">
        <v>0</v>
      </c>
    </row>
    <row r="69" spans="1:17" ht="18.75" x14ac:dyDescent="0.45">
      <c r="A69" s="6" t="s">
        <v>71</v>
      </c>
      <c r="C69" s="7">
        <v>0</v>
      </c>
      <c r="E69" s="7">
        <v>-1</v>
      </c>
      <c r="G69" s="7">
        <v>-1</v>
      </c>
      <c r="I69" s="7">
        <v>0</v>
      </c>
      <c r="K69" s="7">
        <v>0</v>
      </c>
      <c r="M69" s="7">
        <v>-1</v>
      </c>
      <c r="O69" s="7">
        <v>-1</v>
      </c>
      <c r="Q69" s="7">
        <v>0</v>
      </c>
    </row>
    <row r="70" spans="1:17" ht="18.75" x14ac:dyDescent="0.45">
      <c r="A70" s="8" t="s">
        <v>72</v>
      </c>
      <c r="C70" s="8">
        <f>SUM(C9:$C$69)</f>
        <v>26869959</v>
      </c>
      <c r="E70" s="8">
        <f>SUM(E9:$E$69)</f>
        <v>574465645408</v>
      </c>
      <c r="G70" s="8">
        <f>SUM(G9:$G$69)</f>
        <v>543536336273</v>
      </c>
      <c r="I70" s="8">
        <f>SUM(I9:$I$69)</f>
        <v>30929309135</v>
      </c>
      <c r="K70" s="8">
        <f>SUM(K9:$K$69)</f>
        <v>26869959</v>
      </c>
      <c r="M70" s="8">
        <f>SUM(M9:$M$69)</f>
        <v>574465645408</v>
      </c>
      <c r="O70" s="8">
        <f>SUM(O9:$O$69)</f>
        <v>578482423906</v>
      </c>
      <c r="Q70" s="8">
        <f>SUM(Q9:$Q$69)</f>
        <v>-4016778498</v>
      </c>
    </row>
    <row r="71" spans="1:17" ht="18.75" x14ac:dyDescent="0.45">
      <c r="C71" s="9"/>
      <c r="E71" s="9"/>
      <c r="G71" s="9"/>
      <c r="I71" s="9"/>
      <c r="K71" s="9"/>
      <c r="M71" s="9"/>
      <c r="O71" s="9"/>
      <c r="Q71" s="9"/>
    </row>
    <row r="73" spans="1:17" ht="18.75" x14ac:dyDescent="0.45">
      <c r="A73" s="16" t="s">
        <v>239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</row>
  </sheetData>
  <mergeCells count="7">
    <mergeCell ref="A73:Q7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Mahsa Behnia</cp:lastModifiedBy>
  <dcterms:created xsi:type="dcterms:W3CDTF">2022-03-28T03:34:36Z</dcterms:created>
  <dcterms:modified xsi:type="dcterms:W3CDTF">2022-03-28T07:53:40Z</dcterms:modified>
</cp:coreProperties>
</file>