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8D063A10-64BA-4E2A-8F43-D16744B7BEE0}" xr6:coauthVersionLast="45" xr6:coauthVersionMax="45" xr10:uidLastSave="{00000000-0000-0000-0000-000000000000}"/>
  <bookViews>
    <workbookView xWindow="1395" yWindow="1140" windowWidth="23145" windowHeight="14250" activeTab="7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8" i="2" l="1"/>
  <c r="O34" i="11"/>
  <c r="Q34" i="11"/>
  <c r="C12" i="16"/>
  <c r="E12" i="16"/>
  <c r="O45" i="12" l="1"/>
  <c r="O46" i="12" s="1"/>
  <c r="M45" i="12"/>
  <c r="M46" i="12" s="1"/>
  <c r="G45" i="12"/>
  <c r="G46" i="12" s="1"/>
  <c r="E45" i="12"/>
  <c r="E46" i="12" s="1"/>
  <c r="U37" i="2"/>
  <c r="S37" i="2"/>
  <c r="S38" i="2" s="1"/>
  <c r="G37" i="2"/>
  <c r="G38" i="2" s="1"/>
  <c r="E37" i="2"/>
  <c r="E38" i="2" s="1"/>
  <c r="I15" i="15"/>
  <c r="K13" i="15" s="1"/>
  <c r="E15" i="15"/>
  <c r="G11" i="15" s="1"/>
  <c r="K14" i="15"/>
  <c r="Q27" i="14"/>
  <c r="O27" i="14"/>
  <c r="M27" i="14"/>
  <c r="K27" i="14"/>
  <c r="I27" i="14"/>
  <c r="G27" i="14"/>
  <c r="E27" i="14"/>
  <c r="C27" i="14"/>
  <c r="U43" i="13"/>
  <c r="S43" i="13"/>
  <c r="Q43" i="13"/>
  <c r="O43" i="13"/>
  <c r="M43" i="13"/>
  <c r="K43" i="13"/>
  <c r="I43" i="13"/>
  <c r="G43" i="13"/>
  <c r="E43" i="13"/>
  <c r="C43" i="13"/>
  <c r="Q46" i="12"/>
  <c r="K46" i="12"/>
  <c r="I46" i="12"/>
  <c r="C46" i="12"/>
  <c r="M34" i="11"/>
  <c r="K34" i="11"/>
  <c r="I34" i="11"/>
  <c r="G34" i="11"/>
  <c r="E34" i="11"/>
  <c r="C34" i="11"/>
  <c r="S17" i="10"/>
  <c r="Q17" i="10"/>
  <c r="O17" i="10"/>
  <c r="M17" i="10"/>
  <c r="K17" i="10"/>
  <c r="I17" i="10"/>
  <c r="S19" i="9"/>
  <c r="Q19" i="9"/>
  <c r="O19" i="9"/>
  <c r="M19" i="9"/>
  <c r="K19" i="9"/>
  <c r="I19" i="9"/>
  <c r="E12" i="8"/>
  <c r="I11" i="8"/>
  <c r="G11" i="8"/>
  <c r="I10" i="8"/>
  <c r="G10" i="8"/>
  <c r="I9" i="8"/>
  <c r="G9" i="8"/>
  <c r="G12" i="8" s="1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0" i="4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W38" i="2"/>
  <c r="Q38" i="2"/>
  <c r="O38" i="2"/>
  <c r="M38" i="2"/>
  <c r="L38" i="2"/>
  <c r="J38" i="2"/>
  <c r="I38" i="2"/>
  <c r="C38" i="2"/>
  <c r="G12" i="15" l="1"/>
  <c r="G9" i="15"/>
  <c r="G10" i="15"/>
  <c r="K9" i="15"/>
  <c r="K10" i="15"/>
  <c r="K11" i="15"/>
  <c r="K12" i="15"/>
  <c r="G15" i="15" l="1"/>
  <c r="K15" i="15"/>
</calcChain>
</file>

<file path=xl/sharedStrings.xml><?xml version="1.0" encoding="utf-8"?>
<sst xmlns="http://schemas.openxmlformats.org/spreadsheetml/2006/main" count="574" uniqueCount="235">
  <si>
    <t>‫صندوق سرمایه گذاری مشترک کیمیای کاردان</t>
  </si>
  <si>
    <t>‫صورت وضعیت پورتفوی</t>
  </si>
  <si>
    <t>‫برای ماه منتهی به 1400/08/30</t>
  </si>
  <si>
    <t>‫1- سرمایه گذاری ها</t>
  </si>
  <si>
    <t>‫1-1- سرمایه گذاری در سهام و حق تقدم سهام</t>
  </si>
  <si>
    <t>‫1400/07/30</t>
  </si>
  <si>
    <t>‫تغییرات طی دوره</t>
  </si>
  <si>
    <t>‫1400/08/30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</si>
  <si>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</si>
  <si>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</si>
  <si>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</si>
  <si>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</si>
  <si>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</si>
  <si>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</si>
  <si>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</si>
  <si>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</si>
  <si>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</si>
  <si>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</si>
  <si>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</si>
  <si>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‫برق مپنا</t>
  </si>
  <si>
    <t>‫بيمه اتكايي آواي پارس70%تاديه</t>
  </si>
  <si>
    <t>‫بیمه اتکایی ایرانیان</t>
  </si>
  <si>
    <t>‫تامين سرمايه خليج فارس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</si>
  <si>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</si>
  <si>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</si>
  <si>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</si>
  <si>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</si>
  <si>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</si>
  <si>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‫سرمايه گذاري غدير</t>
  </si>
  <si>
    <t>‫سرمايه گذاري ملي ايران</t>
  </si>
  <si>
    <t>‫سرمايه گذاري هامون صبا</t>
  </si>
  <si>
    <t>‫سرمايه گذاري پارس آريان</t>
  </si>
  <si>
    <t>‫سينا دارو</t>
  </si>
  <si>
    <t>‫صنايع شيميايي كيمياگران امروز</t>
  </si>
  <si>
    <t>‫صندوق بازنشستگي</t>
  </si>
  <si>
    <t>‫فولاد مباركه</t>
  </si>
  <si>
    <t>‫كوير تاير</t>
  </si>
  <si>
    <t>‫كوير تاير (تقدم)</t>
  </si>
  <si>
    <t>‫مديريت صنعت شوينده ت.ص.بهشهر</t>
  </si>
  <si>
    <t>‫ملي مس</t>
  </si>
  <si>
    <t>‫مپنا</t>
  </si>
  <si>
    <t>‫نفت اصفهان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</si>
  <si>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</si>
  <si>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</si>
  <si>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</si>
  <si>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</si>
  <si>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</si>
  <si>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</si>
  <si>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</si>
  <si>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</si>
  <si>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</si>
  <si>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</si>
  <si>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</si>
  <si>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</si>
  <si>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</si>
  <si>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</si>
  <si>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</si>
  <si>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</si>
  <si>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</si>
  <si>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</si>
  <si>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</si>
  <si>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</si>
  <si>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</si>
  <si>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</si>
  <si>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</si>
  <si>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</si>
  <si>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‫اسنادخزانه-م11بودجه98-001013</t>
  </si>
  <si>
    <t>‫1398/03/18</t>
  </si>
  <si>
    <t>‫1400/10/13</t>
  </si>
  <si>
    <t>‫0</t>
  </si>
  <si>
    <t>‫اسنادخزانه-م11بودجه99-020906</t>
  </si>
  <si>
    <t>‫خیر</t>
  </si>
  <si>
    <t>‫1399/09/06</t>
  </si>
  <si>
    <t>‫1402/09/06</t>
  </si>
  <si>
    <t>‫اسنادخزانه-م16بودجه98-010503</t>
  </si>
  <si>
    <t>‫1398/05/03</t>
  </si>
  <si>
    <t>‫1401/05/03</t>
  </si>
  <si>
    <t>‫اسنادخزانه-م17بودجه99-010226</t>
  </si>
  <si>
    <t>‫1400/01/14</t>
  </si>
  <si>
    <t>‫1401/02/26</t>
  </si>
  <si>
    <t>‫اسنادخزانه-م18بودجه98-010614</t>
  </si>
  <si>
    <t>‫1398/08/14</t>
  </si>
  <si>
    <t>‫1401/06/14</t>
  </si>
  <si>
    <t>‫اسنادخزانه-م23بودجه97-000824</t>
  </si>
  <si>
    <t>‫1397/12/29</t>
  </si>
  <si>
    <t>‫1400/08/24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</si>
  <si>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</si>
  <si>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</si>
  <si>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</si>
  <si>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</si>
  <si>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</si>
  <si>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</si>
  <si>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</si>
  <si>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</si>
  <si>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</si>
  <si>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</si>
  <si>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</si>
  <si>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</si>
  <si>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</si>
  <si>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</si>
  <si>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</si>
  <si>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</si>
  <si>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</si>
  <si>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</si>
  <si>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</si>
  <si>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</si>
  <si>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</si>
  <si>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</si>
  <si>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</si>
  <si>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</si>
  <si>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</si>
  <si>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</si>
  <si>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</si>
  <si>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</si>
  <si>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</si>
  <si>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</si>
  <si>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</si>
  <si>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</si>
  <si>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</si>
  <si>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</si>
  <si>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</si>
  <si>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</si>
  <si>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</si>
  <si>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</si>
  <si>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</si>
  <si>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</si>
  <si>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</si>
  <si>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</si>
  <si>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</si>
  <si>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</si>
  <si>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</si>
  <si>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</si>
  <si>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</si>
  <si>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</si>
  <si>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</si>
  <si>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</si>
  <si>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</si>
  <si>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</si>
  <si>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</si>
  <si>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</si>
  <si>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</si>
  <si>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</si>
  <si>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</si>
  <si>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</si>
  <si>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</si>
  <si>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</si>
  <si>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</si>
  <si>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</si>
  <si>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</si>
  <si>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</si>
  <si>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</si>
  <si>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</si>
  <si>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</si>
  <si>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</si>
  <si>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</si>
  <si>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</si>
  <si>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</si>
  <si>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</si>
  <si>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</si>
  <si>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</si>
  <si>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</si>
  <si>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</si>
  <si>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</si>
  <si>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</si>
  <si>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</si>
  <si>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</si>
  <si>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‫1400/04/29</t>
  </si>
  <si>
    <t>‫1400/07/14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</si>
  <si>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</si>
  <si>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</si>
  <si>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</si>
  <si>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</si>
  <si>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‫1400/11/08</t>
  </si>
  <si>
    <t>‫بلند مدت-1-6667725-283-205-اقتصاد نوين</t>
  </si>
  <si>
    <t>‫1400/08/28</t>
  </si>
  <si>
    <t>‫1401/12/28</t>
  </si>
  <si>
    <t>‫كوتاه مدت-1-1627461-810-829-سامان</t>
  </si>
  <si>
    <t>‫1400/08/01</t>
  </si>
  <si>
    <t>‫-</t>
  </si>
  <si>
    <t>‫كوتاه مدت-1-6667725-850-205-اقتصاد نوين</t>
  </si>
  <si>
    <t>‫1400/08/27</t>
  </si>
  <si>
    <t>‫كوتاه مدت-98031693-تجارت</t>
  </si>
  <si>
    <t>‫بلند مدت-6166243589-تجارت</t>
  </si>
  <si>
    <t>‫1401/11/28</t>
  </si>
  <si>
    <t>‫19</t>
  </si>
  <si>
    <t>‫كوتاه مدت-1-1627461-810-849-سامان</t>
  </si>
  <si>
    <t>‫1400/08/23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</si>
  <si>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</si>
  <si>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</si>
  <si>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</si>
  <si>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</si>
  <si>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</si>
  <si>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</si>
  <si>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</si>
  <si>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</si>
  <si>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‫اسنادخزانه-م21بودجه97-000728</t>
  </si>
  <si>
    <t>‫اسنادخزانه-م2بودجه99-011019</t>
  </si>
  <si>
    <t>‫اسنادخزانه-م6بودجه98-000519</t>
  </si>
  <si>
    <t>‫اسنادخزانه-م7بودجه98-000719</t>
  </si>
  <si>
    <t>‫س. و خدمات مديريت صند. ب كشوري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</si>
  <si>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</si>
  <si>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</si>
  <si>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</si>
  <si>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</si>
  <si>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</si>
  <si>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</si>
  <si>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</si>
  <si>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</si>
  <si>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</si>
  <si>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</si>
  <si>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</si>
  <si>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</si>
  <si>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</si>
  <si>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</si>
  <si>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‫بيمه اتكايي ايرانيان</t>
  </si>
  <si>
    <t>‫پارس آريان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</si>
  <si>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</si>
  <si>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</si>
  <si>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</si>
  <si>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</si>
  <si>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</si>
  <si>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</si>
  <si>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</si>
  <si>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</si>
  <si>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</si>
  <si>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</si>
  <si>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</si>
  <si>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</si>
  <si>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</si>
  <si>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</si>
  <si>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</si>
  <si>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‫4-2- سایر درآمدها:</t>
  </si>
  <si>
    <t>‫بانك تجارت</t>
  </si>
  <si>
    <t>تعديل سود دريافتني سپرده بانكي</t>
  </si>
  <si>
    <t>تعدیل سود دریافتنی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</si>
</sst>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8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37" fontId="7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37" fontId="5" fillId="0" borderId="0" xfId="0" applyNumberFormat="1" applyFont="1"/>
    <xf numFmtId="0" fontId="5" fillId="2" borderId="6" xfId="0" applyNumberFormat="1" applyFont="1" applyFill="1" applyBorder="1" applyAlignment="1"/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37" fontId="6" fillId="0" borderId="0" xfId="0" applyNumberFormat="1" applyFont="1" applyAlignment="1">
      <alignment horizontal="right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 wrapText="1"/>
    </xf>
    <xf numFmtId="37" fontId="7" fillId="0" borderId="5" xfId="0" applyNumberFormat="1" applyFont="1" applyBorder="1" applyAlignment="1">
      <alignment horizontal="center" vertical="center"/>
    </xf>
    <xf numFmtId="0" fontId="5" fillId="2" borderId="7" xfId="0" applyNumberFormat="1" applyFont="1" applyFill="1" applyBorder="1"/>
    <xf numFmtId="0" fontId="5" fillId="2" borderId="8" xfId="0" applyNumberFormat="1" applyFont="1" applyFill="1" applyBorder="1"/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22" workbookViewId="0"/>
  </sheetViews>
  <sheetFormatPr defaultRowHeight="15"/>
  <sheetData>
    <row r="22" spans="1:10" ht="39.950000000000003" customHeight="1">
      <c r="A22" s="27" t="s">
        <v>0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39.950000000000003" customHeight="1">
      <c r="A23" s="29" t="s">
        <v>1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39.950000000000003" customHeight="1">
      <c r="A24" s="30" t="s">
        <v>2</v>
      </c>
      <c r="B24" s="28"/>
      <c r="C24" s="28"/>
      <c r="D24" s="28"/>
      <c r="E24" s="28"/>
      <c r="F24" s="28"/>
      <c r="G24" s="28"/>
      <c r="H24" s="28"/>
      <c r="I24" s="28"/>
      <c r="J24" s="2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8"/>
  <sheetViews>
    <sheetView rightToLeft="1" workbookViewId="0">
      <selection activeCell="O9" sqref="O9:O10"/>
    </sheetView>
  </sheetViews>
  <sheetFormatPr defaultRowHeight="17.2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5" spans="1:19" ht="18.75">
      <c r="A5" s="33" t="s">
        <v>168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19" ht="18.75">
      <c r="I7" s="34" t="s">
        <v>151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37.5">
      <c r="A8" s="14" t="s">
        <v>137</v>
      </c>
      <c r="C8" s="11" t="s">
        <v>169</v>
      </c>
      <c r="E8" s="11" t="s">
        <v>57</v>
      </c>
      <c r="G8" s="11" t="s">
        <v>108</v>
      </c>
      <c r="I8" s="11" t="s">
        <v>170</v>
      </c>
      <c r="K8" s="11" t="s">
        <v>156</v>
      </c>
      <c r="M8" s="11" t="s">
        <v>171</v>
      </c>
      <c r="O8" s="11" t="s">
        <v>170</v>
      </c>
      <c r="Q8" s="11" t="s">
        <v>156</v>
      </c>
      <c r="S8" s="11" t="s">
        <v>171</v>
      </c>
    </row>
    <row r="9" spans="1:19" ht="18">
      <c r="A9" s="12" t="s">
        <v>60</v>
      </c>
      <c r="C9" s="5" t="s">
        <v>172</v>
      </c>
      <c r="E9" s="5" t="s">
        <v>64</v>
      </c>
      <c r="G9" s="5" t="s">
        <v>65</v>
      </c>
      <c r="I9" s="17">
        <v>1209127747</v>
      </c>
      <c r="J9" s="18"/>
      <c r="K9" s="17">
        <v>0</v>
      </c>
      <c r="L9" s="18"/>
      <c r="M9" s="17">
        <v>1209127747</v>
      </c>
      <c r="N9" s="18"/>
      <c r="O9" s="17">
        <v>4000114547</v>
      </c>
      <c r="P9" s="18"/>
      <c r="Q9" s="17">
        <v>0</v>
      </c>
      <c r="R9" s="18"/>
      <c r="S9" s="17">
        <v>4000114547</v>
      </c>
    </row>
    <row r="10" spans="1:19" ht="36">
      <c r="A10" s="12" t="s">
        <v>90</v>
      </c>
      <c r="C10" s="5" t="s">
        <v>92</v>
      </c>
      <c r="E10" s="5" t="s">
        <v>92</v>
      </c>
      <c r="G10" s="5" t="s">
        <v>93</v>
      </c>
      <c r="I10" s="17">
        <v>30342295</v>
      </c>
      <c r="J10" s="18"/>
      <c r="K10" s="17">
        <v>0</v>
      </c>
      <c r="L10" s="18"/>
      <c r="M10" s="17">
        <v>30342295</v>
      </c>
      <c r="N10" s="18"/>
      <c r="O10" s="17">
        <v>127812262</v>
      </c>
      <c r="P10" s="18"/>
      <c r="Q10" s="17">
        <v>0</v>
      </c>
      <c r="R10" s="18"/>
      <c r="S10" s="17">
        <v>127812262</v>
      </c>
    </row>
    <row r="11" spans="1:19" ht="36">
      <c r="A11" s="12" t="s">
        <v>173</v>
      </c>
      <c r="C11" s="5" t="s">
        <v>174</v>
      </c>
      <c r="E11" s="5" t="s">
        <v>175</v>
      </c>
      <c r="G11" s="5" t="s">
        <v>119</v>
      </c>
      <c r="I11" s="17">
        <v>657534240</v>
      </c>
      <c r="J11" s="18"/>
      <c r="K11" s="17">
        <v>-2702195</v>
      </c>
      <c r="L11" s="18"/>
      <c r="M11" s="17">
        <v>654832045</v>
      </c>
      <c r="N11" s="18"/>
      <c r="O11" s="17">
        <v>2673972576</v>
      </c>
      <c r="P11" s="18"/>
      <c r="Q11" s="17">
        <v>0</v>
      </c>
      <c r="R11" s="18"/>
      <c r="S11" s="17">
        <v>2673972576</v>
      </c>
    </row>
    <row r="12" spans="1:19" ht="36">
      <c r="A12" s="12" t="s">
        <v>176</v>
      </c>
      <c r="C12" s="5" t="s">
        <v>177</v>
      </c>
      <c r="E12" s="5" t="s">
        <v>178</v>
      </c>
      <c r="G12" s="5" t="s">
        <v>129</v>
      </c>
      <c r="I12" s="17">
        <v>-20484294</v>
      </c>
      <c r="J12" s="18"/>
      <c r="K12" s="17">
        <v>-397030</v>
      </c>
      <c r="L12" s="18"/>
      <c r="M12" s="17">
        <v>-20881324</v>
      </c>
      <c r="N12" s="18"/>
      <c r="O12" s="17">
        <v>500569</v>
      </c>
      <c r="P12" s="18"/>
      <c r="Q12" s="17">
        <v>0</v>
      </c>
      <c r="R12" s="18"/>
      <c r="S12" s="17">
        <v>500569</v>
      </c>
    </row>
    <row r="13" spans="1:19" ht="36">
      <c r="A13" s="12" t="s">
        <v>179</v>
      </c>
      <c r="C13" s="5" t="s">
        <v>180</v>
      </c>
      <c r="E13" s="5" t="s">
        <v>178</v>
      </c>
      <c r="G13" s="5" t="s">
        <v>116</v>
      </c>
      <c r="I13" s="17">
        <v>746332</v>
      </c>
      <c r="J13" s="18"/>
      <c r="K13" s="17">
        <v>-16159</v>
      </c>
      <c r="L13" s="18"/>
      <c r="M13" s="17">
        <v>730173</v>
      </c>
      <c r="N13" s="18"/>
      <c r="O13" s="17">
        <v>6359010</v>
      </c>
      <c r="P13" s="18"/>
      <c r="Q13" s="17">
        <v>-4059</v>
      </c>
      <c r="R13" s="18"/>
      <c r="S13" s="17">
        <v>6354951</v>
      </c>
    </row>
    <row r="14" spans="1:19" ht="18">
      <c r="A14" s="12" t="s">
        <v>181</v>
      </c>
      <c r="C14" s="5" t="s">
        <v>177</v>
      </c>
      <c r="E14" s="5" t="s">
        <v>178</v>
      </c>
      <c r="G14" s="5" t="s">
        <v>116</v>
      </c>
      <c r="I14" s="17">
        <v>-23120159</v>
      </c>
      <c r="J14" s="18"/>
      <c r="K14" s="17">
        <v>-254227</v>
      </c>
      <c r="L14" s="18"/>
      <c r="M14" s="17">
        <v>-23374386</v>
      </c>
      <c r="N14" s="18"/>
      <c r="O14" s="17">
        <v>33197989</v>
      </c>
      <c r="P14" s="18"/>
      <c r="Q14" s="17">
        <v>0</v>
      </c>
      <c r="R14" s="18"/>
      <c r="S14" s="17">
        <v>33197989</v>
      </c>
    </row>
    <row r="15" spans="1:19" ht="36">
      <c r="A15" s="12" t="s">
        <v>182</v>
      </c>
      <c r="C15" s="5" t="s">
        <v>177</v>
      </c>
      <c r="E15" s="5" t="s">
        <v>183</v>
      </c>
      <c r="G15" s="5" t="s">
        <v>184</v>
      </c>
      <c r="I15" s="20">
        <v>0</v>
      </c>
      <c r="J15" s="20"/>
      <c r="K15" s="20">
        <v>0</v>
      </c>
      <c r="L15" s="20"/>
      <c r="M15" s="20">
        <v>0</v>
      </c>
      <c r="N15" s="17"/>
      <c r="O15" s="17">
        <v>238931452</v>
      </c>
      <c r="P15" s="18"/>
      <c r="Q15" s="17">
        <v>0</v>
      </c>
      <c r="R15" s="18"/>
      <c r="S15" s="17">
        <v>238931452</v>
      </c>
    </row>
    <row r="16" spans="1:19" ht="36">
      <c r="A16" s="12" t="s">
        <v>185</v>
      </c>
      <c r="C16" s="5" t="s">
        <v>186</v>
      </c>
      <c r="E16" s="5" t="s">
        <v>178</v>
      </c>
      <c r="G16" s="5" t="s">
        <v>69</v>
      </c>
      <c r="I16" s="20">
        <v>0</v>
      </c>
      <c r="J16" s="20"/>
      <c r="K16" s="20">
        <v>0</v>
      </c>
      <c r="L16" s="20"/>
      <c r="M16" s="20">
        <v>0</v>
      </c>
      <c r="N16" s="17"/>
      <c r="O16" s="17">
        <v>260577245</v>
      </c>
      <c r="P16" s="18"/>
      <c r="Q16" s="17">
        <v>0</v>
      </c>
      <c r="R16" s="18"/>
      <c r="S16" s="17">
        <v>260577245</v>
      </c>
    </row>
    <row r="17" spans="1:19" ht="18">
      <c r="A17" s="7" t="s">
        <v>44</v>
      </c>
      <c r="I17" s="19">
        <f>SUM(I9:$I$16)</f>
        <v>1854146161</v>
      </c>
      <c r="J17" s="18"/>
      <c r="K17" s="19">
        <f>SUM(K9:$K$16)</f>
        <v>-3369611</v>
      </c>
      <c r="L17" s="18"/>
      <c r="M17" s="19">
        <f>SUM(M9:$M$16)</f>
        <v>1850776550</v>
      </c>
      <c r="N17" s="18"/>
      <c r="O17" s="19">
        <f>SUM(O9:$O$16)</f>
        <v>7341465650</v>
      </c>
      <c r="P17" s="18"/>
      <c r="Q17" s="19">
        <f>SUM(Q9:$Q$16)</f>
        <v>-4059</v>
      </c>
      <c r="R17" s="18"/>
      <c r="S17" s="19">
        <f>SUM(S9:$S$16)</f>
        <v>7341461591</v>
      </c>
    </row>
    <row r="18" spans="1:19" ht="18">
      <c r="I18" s="9"/>
      <c r="K18" s="9"/>
      <c r="M18" s="9"/>
      <c r="O18" s="9"/>
      <c r="Q18" s="9"/>
      <c r="S18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7"/>
  <sheetViews>
    <sheetView rightToLeft="1" workbookViewId="0">
      <selection activeCell="Q9" sqref="Q9:Q18"/>
    </sheetView>
  </sheetViews>
  <sheetFormatPr defaultRowHeight="17.2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5" spans="1:17" ht="18.75">
      <c r="A5" s="33" t="s">
        <v>187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18.75">
      <c r="C7" s="34" t="s">
        <v>151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37.5">
      <c r="A8" s="14" t="s">
        <v>137</v>
      </c>
      <c r="C8" s="11" t="s">
        <v>9</v>
      </c>
      <c r="E8" s="11" t="s">
        <v>11</v>
      </c>
      <c r="G8" s="11" t="s">
        <v>188</v>
      </c>
      <c r="I8" s="11" t="s">
        <v>189</v>
      </c>
      <c r="K8" s="11" t="s">
        <v>9</v>
      </c>
      <c r="M8" s="11" t="s">
        <v>11</v>
      </c>
      <c r="O8" s="11" t="s">
        <v>188</v>
      </c>
      <c r="Q8" s="11" t="s">
        <v>189</v>
      </c>
    </row>
    <row r="9" spans="1:17" ht="36">
      <c r="A9" s="12" t="s">
        <v>191</v>
      </c>
      <c r="C9" s="20">
        <v>0</v>
      </c>
      <c r="D9" s="20"/>
      <c r="E9" s="20">
        <v>0</v>
      </c>
      <c r="F9" s="20"/>
      <c r="G9" s="20">
        <v>0</v>
      </c>
      <c r="H9" s="20"/>
      <c r="I9" s="20">
        <v>0</v>
      </c>
      <c r="J9" s="17"/>
      <c r="K9" s="17">
        <v>3029</v>
      </c>
      <c r="L9" s="18"/>
      <c r="M9" s="17">
        <v>2596899757</v>
      </c>
      <c r="N9" s="18"/>
      <c r="O9" s="17">
        <v>2545914421</v>
      </c>
      <c r="P9" s="18"/>
      <c r="Q9" s="17">
        <v>50985336</v>
      </c>
    </row>
    <row r="10" spans="1:17" ht="36">
      <c r="A10" s="12" t="s">
        <v>192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J10" s="17"/>
      <c r="K10" s="17">
        <v>13853</v>
      </c>
      <c r="L10" s="18"/>
      <c r="M10" s="17">
        <v>11759901316</v>
      </c>
      <c r="N10" s="18"/>
      <c r="O10" s="17">
        <v>11522416937</v>
      </c>
      <c r="P10" s="18"/>
      <c r="Q10" s="17">
        <v>237484379</v>
      </c>
    </row>
    <row r="11" spans="1:17" ht="36">
      <c r="A11" s="12" t="s">
        <v>193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J11" s="17"/>
      <c r="K11" s="17">
        <v>48433</v>
      </c>
      <c r="L11" s="18"/>
      <c r="M11" s="17">
        <v>40332534112</v>
      </c>
      <c r="N11" s="18"/>
      <c r="O11" s="17">
        <v>39537602552</v>
      </c>
      <c r="P11" s="18"/>
      <c r="Q11" s="17">
        <v>794931560</v>
      </c>
    </row>
    <row r="12" spans="1:17" ht="36">
      <c r="A12" s="12" t="s">
        <v>194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J12" s="17"/>
      <c r="K12" s="17">
        <v>20000</v>
      </c>
      <c r="L12" s="18"/>
      <c r="M12" s="17">
        <v>13151615838</v>
      </c>
      <c r="N12" s="18"/>
      <c r="O12" s="17">
        <v>12754723193</v>
      </c>
      <c r="P12" s="18"/>
      <c r="Q12" s="17">
        <v>396892645</v>
      </c>
    </row>
    <row r="13" spans="1:17" ht="36">
      <c r="A13" s="12" t="s">
        <v>195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J13" s="17"/>
      <c r="K13" s="17">
        <v>22266</v>
      </c>
      <c r="L13" s="18"/>
      <c r="M13" s="17">
        <v>22266000000</v>
      </c>
      <c r="N13" s="18"/>
      <c r="O13" s="17">
        <v>21205500510</v>
      </c>
      <c r="P13" s="18"/>
      <c r="Q13" s="17">
        <v>1060499490</v>
      </c>
    </row>
    <row r="14" spans="1:17" ht="36">
      <c r="A14" s="12" t="s">
        <v>83</v>
      </c>
      <c r="C14" s="17">
        <v>23624</v>
      </c>
      <c r="D14" s="18"/>
      <c r="E14" s="17">
        <v>23624000000</v>
      </c>
      <c r="F14" s="18"/>
      <c r="G14" s="17">
        <v>22222493723</v>
      </c>
      <c r="H14" s="18"/>
      <c r="I14" s="17">
        <v>1401506277</v>
      </c>
      <c r="J14" s="18"/>
      <c r="K14" s="17">
        <v>23624</v>
      </c>
      <c r="L14" s="18"/>
      <c r="M14" s="17">
        <v>23624000000</v>
      </c>
      <c r="N14" s="18"/>
      <c r="O14" s="17">
        <v>22222493723</v>
      </c>
      <c r="P14" s="18"/>
      <c r="Q14" s="17">
        <v>1401506277</v>
      </c>
    </row>
    <row r="15" spans="1:17" ht="36">
      <c r="A15" s="12" t="s">
        <v>196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J15" s="17"/>
      <c r="K15" s="17">
        <v>22000</v>
      </c>
      <c r="L15" s="18"/>
      <c r="M15" s="17">
        <v>16886338797</v>
      </c>
      <c r="N15" s="18"/>
      <c r="O15" s="17">
        <v>16486293560</v>
      </c>
      <c r="P15" s="18"/>
      <c r="Q15" s="17">
        <v>400045237</v>
      </c>
    </row>
    <row r="16" spans="1:17" ht="36">
      <c r="A16" s="12" t="s">
        <v>197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J16" s="17"/>
      <c r="K16" s="17">
        <v>37274</v>
      </c>
      <c r="L16" s="18"/>
      <c r="M16" s="17">
        <v>37274000000</v>
      </c>
      <c r="N16" s="18"/>
      <c r="O16" s="17">
        <v>36829204900</v>
      </c>
      <c r="P16" s="18"/>
      <c r="Q16" s="17">
        <v>444795100</v>
      </c>
    </row>
    <row r="17" spans="1:17" ht="36">
      <c r="A17" s="12" t="s">
        <v>198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J17" s="17"/>
      <c r="K17" s="17">
        <v>11417</v>
      </c>
      <c r="L17" s="18"/>
      <c r="M17" s="17">
        <v>11417000000</v>
      </c>
      <c r="N17" s="18"/>
      <c r="O17" s="17">
        <v>10931554015</v>
      </c>
      <c r="P17" s="18"/>
      <c r="Q17" s="17">
        <v>485445985</v>
      </c>
    </row>
    <row r="18" spans="1:17" ht="36">
      <c r="A18" s="12" t="s">
        <v>86</v>
      </c>
      <c r="C18" s="17">
        <v>34894</v>
      </c>
      <c r="D18" s="18"/>
      <c r="E18" s="17">
        <v>34894000000</v>
      </c>
      <c r="F18" s="18"/>
      <c r="G18" s="17">
        <v>32888890760</v>
      </c>
      <c r="H18" s="18"/>
      <c r="I18" s="17">
        <v>2005109240</v>
      </c>
      <c r="J18" s="18"/>
      <c r="K18" s="17">
        <v>34894</v>
      </c>
      <c r="L18" s="18"/>
      <c r="M18" s="17">
        <v>34894000000</v>
      </c>
      <c r="N18" s="18"/>
      <c r="O18" s="17">
        <v>32888890760</v>
      </c>
      <c r="P18" s="18"/>
      <c r="Q18" s="17">
        <v>2005109240</v>
      </c>
    </row>
    <row r="19" spans="1:17" ht="18">
      <c r="A19" s="12" t="s">
        <v>190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J19" s="17"/>
      <c r="K19" s="17">
        <v>5335</v>
      </c>
      <c r="L19" s="18"/>
      <c r="M19" s="17">
        <v>168219308</v>
      </c>
      <c r="N19" s="18"/>
      <c r="O19" s="17">
        <v>121811976</v>
      </c>
      <c r="P19" s="18"/>
      <c r="Q19" s="17">
        <v>46407332</v>
      </c>
    </row>
    <row r="20" spans="1:17" ht="18">
      <c r="A20" s="12" t="s">
        <v>19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J20" s="17"/>
      <c r="K20" s="17">
        <v>450000</v>
      </c>
      <c r="L20" s="18"/>
      <c r="M20" s="17">
        <v>3043509448</v>
      </c>
      <c r="N20" s="18"/>
      <c r="O20" s="17">
        <v>2938809884</v>
      </c>
      <c r="P20" s="18"/>
      <c r="Q20" s="17">
        <v>104699564</v>
      </c>
    </row>
    <row r="21" spans="1:17" ht="36">
      <c r="A21" s="12" t="s">
        <v>23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J21" s="17"/>
      <c r="K21" s="17">
        <v>325402</v>
      </c>
      <c r="L21" s="18"/>
      <c r="M21" s="17">
        <v>4136481736</v>
      </c>
      <c r="N21" s="18"/>
      <c r="O21" s="17">
        <v>2460312618</v>
      </c>
      <c r="P21" s="18"/>
      <c r="Q21" s="17">
        <v>1676169118</v>
      </c>
    </row>
    <row r="22" spans="1:17" ht="18">
      <c r="A22" s="12" t="s">
        <v>26</v>
      </c>
      <c r="C22" s="17">
        <v>100000</v>
      </c>
      <c r="D22" s="18"/>
      <c r="E22" s="17">
        <v>3552436497</v>
      </c>
      <c r="F22" s="18"/>
      <c r="G22" s="17">
        <v>3379928558</v>
      </c>
      <c r="H22" s="18"/>
      <c r="I22" s="17">
        <v>172507939</v>
      </c>
      <c r="J22" s="18"/>
      <c r="K22" s="17">
        <v>100000</v>
      </c>
      <c r="L22" s="18"/>
      <c r="M22" s="17">
        <v>3552436497</v>
      </c>
      <c r="N22" s="18"/>
      <c r="O22" s="17">
        <v>3379928558</v>
      </c>
      <c r="P22" s="18"/>
      <c r="Q22" s="17">
        <v>172507939</v>
      </c>
    </row>
    <row r="23" spans="1:17" ht="18">
      <c r="A23" s="12" t="s">
        <v>27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J23" s="17"/>
      <c r="K23" s="17">
        <v>1394767</v>
      </c>
      <c r="L23" s="18"/>
      <c r="M23" s="17">
        <v>6341783848</v>
      </c>
      <c r="N23" s="18"/>
      <c r="O23" s="17">
        <v>4615020565</v>
      </c>
      <c r="P23" s="18"/>
      <c r="Q23" s="17">
        <v>1726763283</v>
      </c>
    </row>
    <row r="24" spans="1:17" ht="36">
      <c r="A24" s="12" t="s">
        <v>199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J24" s="17"/>
      <c r="K24" s="17">
        <v>908</v>
      </c>
      <c r="L24" s="18"/>
      <c r="M24" s="17">
        <v>9190255</v>
      </c>
      <c r="N24" s="18"/>
      <c r="O24" s="17">
        <v>4510022</v>
      </c>
      <c r="P24" s="18"/>
      <c r="Q24" s="17">
        <v>4680233</v>
      </c>
    </row>
    <row r="25" spans="1:17" ht="18">
      <c r="A25" s="12" t="s">
        <v>160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J25" s="17"/>
      <c r="K25" s="17">
        <v>4133</v>
      </c>
      <c r="L25" s="18"/>
      <c r="M25" s="17">
        <v>258829753</v>
      </c>
      <c r="N25" s="18"/>
      <c r="O25" s="17">
        <v>84727335</v>
      </c>
      <c r="P25" s="18"/>
      <c r="Q25" s="17">
        <v>174102418</v>
      </c>
    </row>
    <row r="26" spans="1:17" ht="18">
      <c r="A26" s="12" t="s">
        <v>200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J26" s="17"/>
      <c r="K26" s="17">
        <v>408266</v>
      </c>
      <c r="L26" s="18"/>
      <c r="M26" s="17">
        <v>10339652960</v>
      </c>
      <c r="N26" s="18"/>
      <c r="O26" s="17">
        <v>10923707920</v>
      </c>
      <c r="P26" s="18"/>
      <c r="Q26" s="17">
        <v>-584054960</v>
      </c>
    </row>
    <row r="27" spans="1:17" ht="18">
      <c r="A27" s="12" t="s">
        <v>201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J27" s="17"/>
      <c r="K27" s="17">
        <v>10978</v>
      </c>
      <c r="L27" s="18"/>
      <c r="M27" s="17">
        <v>827137578</v>
      </c>
      <c r="N27" s="18"/>
      <c r="O27" s="17">
        <v>777787967</v>
      </c>
      <c r="P27" s="18"/>
      <c r="Q27" s="17">
        <v>49349611</v>
      </c>
    </row>
    <row r="28" spans="1:17" ht="18">
      <c r="A28" s="12" t="s">
        <v>33</v>
      </c>
      <c r="C28" s="17">
        <v>303736</v>
      </c>
      <c r="D28" s="18"/>
      <c r="E28" s="17">
        <v>8269122562</v>
      </c>
      <c r="F28" s="18"/>
      <c r="G28" s="17">
        <v>6121943865</v>
      </c>
      <c r="H28" s="18"/>
      <c r="I28" s="17">
        <v>2147178697</v>
      </c>
      <c r="J28" s="18"/>
      <c r="K28" s="17">
        <v>303736</v>
      </c>
      <c r="L28" s="18"/>
      <c r="M28" s="17">
        <v>8269122562</v>
      </c>
      <c r="N28" s="18"/>
      <c r="O28" s="17">
        <v>6121943865</v>
      </c>
      <c r="P28" s="18"/>
      <c r="Q28" s="17">
        <v>2147178697</v>
      </c>
    </row>
    <row r="29" spans="1:17" ht="18">
      <c r="A29" s="12" t="s">
        <v>163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J29" s="17"/>
      <c r="K29" s="17">
        <v>812425</v>
      </c>
      <c r="L29" s="18"/>
      <c r="M29" s="17">
        <v>15255651109</v>
      </c>
      <c r="N29" s="18"/>
      <c r="O29" s="17">
        <v>12232525426</v>
      </c>
      <c r="P29" s="18"/>
      <c r="Q29" s="17">
        <v>3023125683</v>
      </c>
    </row>
    <row r="30" spans="1:17" ht="18">
      <c r="A30" s="12" t="s">
        <v>202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J30" s="17"/>
      <c r="K30" s="17">
        <v>160</v>
      </c>
      <c r="L30" s="18"/>
      <c r="M30" s="17">
        <v>9237512</v>
      </c>
      <c r="N30" s="18"/>
      <c r="O30" s="17">
        <v>10383987</v>
      </c>
      <c r="P30" s="18"/>
      <c r="Q30" s="17">
        <v>-1146475</v>
      </c>
    </row>
    <row r="31" spans="1:17" ht="36">
      <c r="A31" s="12" t="s">
        <v>38</v>
      </c>
      <c r="C31" s="17">
        <v>4209</v>
      </c>
      <c r="D31" s="18"/>
      <c r="E31" s="17">
        <v>87863094</v>
      </c>
      <c r="F31" s="18"/>
      <c r="G31" s="17">
        <v>98837708</v>
      </c>
      <c r="H31" s="18"/>
      <c r="I31" s="17">
        <v>-10974614</v>
      </c>
      <c r="J31" s="18"/>
      <c r="K31" s="17">
        <v>4209</v>
      </c>
      <c r="L31" s="18"/>
      <c r="M31" s="17">
        <v>87863094</v>
      </c>
      <c r="N31" s="18"/>
      <c r="O31" s="17">
        <v>98837708</v>
      </c>
      <c r="P31" s="18"/>
      <c r="Q31" s="17">
        <v>-10974614</v>
      </c>
    </row>
    <row r="32" spans="1:17" ht="18">
      <c r="A32" s="12" t="s">
        <v>203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J32" s="17"/>
      <c r="K32" s="17">
        <v>1000000</v>
      </c>
      <c r="L32" s="18"/>
      <c r="M32" s="17">
        <v>30847519295</v>
      </c>
      <c r="N32" s="18"/>
      <c r="O32" s="17">
        <v>25272979285</v>
      </c>
      <c r="P32" s="18"/>
      <c r="Q32" s="17">
        <v>5574540010</v>
      </c>
    </row>
    <row r="33" spans="1:17" ht="18">
      <c r="A33" s="12" t="s">
        <v>42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J33" s="17"/>
      <c r="K33" s="17">
        <v>320000</v>
      </c>
      <c r="L33" s="18"/>
      <c r="M33" s="17">
        <v>9851892881</v>
      </c>
      <c r="N33" s="18"/>
      <c r="O33" s="17">
        <v>10559075271</v>
      </c>
      <c r="P33" s="18"/>
      <c r="Q33" s="17">
        <v>-707182390</v>
      </c>
    </row>
    <row r="34" spans="1:17" ht="18">
      <c r="A34" s="7" t="s">
        <v>44</v>
      </c>
      <c r="C34" s="19">
        <f>SUM(C9:$C$33)</f>
        <v>466463</v>
      </c>
      <c r="D34" s="18"/>
      <c r="E34" s="19">
        <f>SUM(E9:$E$33)</f>
        <v>70427422153</v>
      </c>
      <c r="F34" s="18"/>
      <c r="G34" s="19">
        <f>SUM(G9:$G$33)</f>
        <v>64712094614</v>
      </c>
      <c r="H34" s="18"/>
      <c r="I34" s="19">
        <f>SUM(I9:$I$33)</f>
        <v>5715327539</v>
      </c>
      <c r="J34" s="18"/>
      <c r="K34" s="19">
        <f>SUM(K9:$K$33)</f>
        <v>5377109</v>
      </c>
      <c r="L34" s="18"/>
      <c r="M34" s="19">
        <f>SUM(M9:$M$33)</f>
        <v>307200817656</v>
      </c>
      <c r="N34" s="18"/>
      <c r="O34" s="19">
        <f>SUM(O9:O33)</f>
        <v>286526956958</v>
      </c>
      <c r="P34" s="18"/>
      <c r="Q34" s="19">
        <f>SUM(Q9:Q33)</f>
        <v>20673860698</v>
      </c>
    </row>
    <row r="35" spans="1:17" ht="18">
      <c r="C35" s="9"/>
      <c r="E35" s="9"/>
      <c r="G35" s="9"/>
      <c r="I35" s="9"/>
      <c r="K35" s="9"/>
      <c r="M35" s="9"/>
      <c r="O35" s="9"/>
      <c r="Q35" s="9"/>
    </row>
    <row r="37" spans="1:17" ht="18">
      <c r="A37" s="39" t="s">
        <v>204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</row>
  </sheetData>
  <mergeCells count="7">
    <mergeCell ref="A37:Q3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5"/>
  <sheetViews>
    <sheetView rightToLeft="1" topLeftCell="A4" workbookViewId="0">
      <selection activeCell="Q18" sqref="Q9:Q18"/>
    </sheetView>
  </sheetViews>
  <sheetFormatPr defaultRowHeight="17.2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8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8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5" spans="1:18" ht="18.75">
      <c r="A5" s="33" t="s">
        <v>205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8" ht="18.75">
      <c r="C7" s="34" t="s">
        <v>151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8" ht="37.5">
      <c r="A8" s="14" t="s">
        <v>137</v>
      </c>
      <c r="C8" s="11" t="s">
        <v>9</v>
      </c>
      <c r="E8" s="11" t="s">
        <v>11</v>
      </c>
      <c r="G8" s="11" t="s">
        <v>188</v>
      </c>
      <c r="I8" s="11" t="s">
        <v>206</v>
      </c>
      <c r="K8" s="11" t="s">
        <v>9</v>
      </c>
      <c r="M8" s="11" t="s">
        <v>11</v>
      </c>
      <c r="O8" s="11" t="s">
        <v>188</v>
      </c>
      <c r="Q8" s="11" t="s">
        <v>206</v>
      </c>
    </row>
    <row r="9" spans="1:18" ht="24" customHeight="1">
      <c r="A9" s="12" t="s">
        <v>60</v>
      </c>
      <c r="C9" s="17">
        <v>82900</v>
      </c>
      <c r="D9" s="18"/>
      <c r="E9" s="17">
        <v>80920849137</v>
      </c>
      <c r="F9" s="18"/>
      <c r="G9" s="17">
        <v>82884974375</v>
      </c>
      <c r="H9" s="18"/>
      <c r="I9" s="17">
        <v>-1964125238</v>
      </c>
      <c r="J9" s="18"/>
      <c r="K9" s="17">
        <v>82900</v>
      </c>
      <c r="L9" s="18"/>
      <c r="M9" s="17">
        <v>80920849137</v>
      </c>
      <c r="N9" s="18"/>
      <c r="O9" s="17">
        <v>79362945909</v>
      </c>
      <c r="P9" s="18"/>
      <c r="Q9" s="17">
        <v>1557903228</v>
      </c>
      <c r="R9" s="18"/>
    </row>
    <row r="10" spans="1:18" ht="36">
      <c r="A10" s="12" t="s">
        <v>66</v>
      </c>
      <c r="C10" s="17">
        <v>44598</v>
      </c>
      <c r="D10" s="18"/>
      <c r="E10" s="17">
        <v>43429508623</v>
      </c>
      <c r="F10" s="18"/>
      <c r="G10" s="17">
        <v>42748620596</v>
      </c>
      <c r="H10" s="18"/>
      <c r="I10" s="17">
        <v>680888027</v>
      </c>
      <c r="J10" s="18"/>
      <c r="K10" s="17">
        <v>44598</v>
      </c>
      <c r="L10" s="18"/>
      <c r="M10" s="17">
        <v>43429508623</v>
      </c>
      <c r="N10" s="18"/>
      <c r="O10" s="17">
        <v>40688789398</v>
      </c>
      <c r="P10" s="18"/>
      <c r="Q10" s="17">
        <v>2740719225</v>
      </c>
      <c r="R10" s="18"/>
    </row>
    <row r="11" spans="1:18" ht="36">
      <c r="A11" s="12" t="s">
        <v>70</v>
      </c>
      <c r="C11" s="17">
        <v>36000</v>
      </c>
      <c r="D11" s="18"/>
      <c r="E11" s="17">
        <v>23056700215</v>
      </c>
      <c r="F11" s="18"/>
      <c r="G11" s="17">
        <v>23186181729</v>
      </c>
      <c r="H11" s="18"/>
      <c r="I11" s="17">
        <v>-129481514</v>
      </c>
      <c r="J11" s="18"/>
      <c r="K11" s="17">
        <v>36000</v>
      </c>
      <c r="L11" s="18"/>
      <c r="M11" s="17">
        <v>23056700215</v>
      </c>
      <c r="N11" s="18"/>
      <c r="O11" s="17">
        <v>23186181729</v>
      </c>
      <c r="P11" s="18"/>
      <c r="Q11" s="17">
        <v>-129481514</v>
      </c>
      <c r="R11" s="18"/>
    </row>
    <row r="12" spans="1:18" ht="36">
      <c r="A12" s="12" t="s">
        <v>74</v>
      </c>
      <c r="C12" s="17">
        <v>43499</v>
      </c>
      <c r="D12" s="18"/>
      <c r="E12" s="17">
        <v>37576324057</v>
      </c>
      <c r="F12" s="18"/>
      <c r="G12" s="17">
        <v>37179032714</v>
      </c>
      <c r="H12" s="18"/>
      <c r="I12" s="17">
        <v>397291343</v>
      </c>
      <c r="J12" s="18"/>
      <c r="K12" s="17">
        <v>43499</v>
      </c>
      <c r="L12" s="18"/>
      <c r="M12" s="17">
        <v>37576324057</v>
      </c>
      <c r="N12" s="18"/>
      <c r="O12" s="17">
        <v>35649841591</v>
      </c>
      <c r="P12" s="18"/>
      <c r="Q12" s="17">
        <v>1926482466</v>
      </c>
      <c r="R12" s="18"/>
    </row>
    <row r="13" spans="1:18" ht="36">
      <c r="A13" s="12" t="s">
        <v>77</v>
      </c>
      <c r="C13" s="17">
        <v>57530</v>
      </c>
      <c r="D13" s="18"/>
      <c r="E13" s="17">
        <v>51750244508</v>
      </c>
      <c r="F13" s="18"/>
      <c r="G13" s="17">
        <v>51619505011</v>
      </c>
      <c r="H13" s="18"/>
      <c r="I13" s="17">
        <v>130739497</v>
      </c>
      <c r="J13" s="18"/>
      <c r="K13" s="17">
        <v>57530</v>
      </c>
      <c r="L13" s="18"/>
      <c r="M13" s="17">
        <v>51750244508</v>
      </c>
      <c r="N13" s="18"/>
      <c r="O13" s="17">
        <v>51619505011</v>
      </c>
      <c r="P13" s="18"/>
      <c r="Q13" s="17">
        <v>130739497</v>
      </c>
      <c r="R13" s="18"/>
    </row>
    <row r="14" spans="1:18" ht="36">
      <c r="A14" s="12" t="s">
        <v>80</v>
      </c>
      <c r="C14" s="17">
        <v>40933</v>
      </c>
      <c r="D14" s="18"/>
      <c r="E14" s="17">
        <v>34464250182</v>
      </c>
      <c r="F14" s="18"/>
      <c r="G14" s="17">
        <v>34338444947</v>
      </c>
      <c r="H14" s="18"/>
      <c r="I14" s="17">
        <v>125805235</v>
      </c>
      <c r="J14" s="18"/>
      <c r="K14" s="17">
        <v>40933</v>
      </c>
      <c r="L14" s="18"/>
      <c r="M14" s="17">
        <v>34464250182</v>
      </c>
      <c r="N14" s="18"/>
      <c r="O14" s="17">
        <v>32770708719</v>
      </c>
      <c r="P14" s="18"/>
      <c r="Q14" s="17">
        <v>1693541463</v>
      </c>
      <c r="R14" s="18"/>
    </row>
    <row r="15" spans="1:18" ht="36">
      <c r="A15" s="12" t="s">
        <v>83</v>
      </c>
      <c r="C15" s="17">
        <v>0</v>
      </c>
      <c r="D15" s="18"/>
      <c r="E15" s="17">
        <v>0</v>
      </c>
      <c r="F15" s="18"/>
      <c r="G15" s="17">
        <v>1045243387</v>
      </c>
      <c r="H15" s="18"/>
      <c r="I15" s="17">
        <v>-1045243387</v>
      </c>
      <c r="J15" s="18"/>
      <c r="K15" s="20">
        <v>0</v>
      </c>
      <c r="L15" s="20"/>
      <c r="M15" s="20">
        <v>0</v>
      </c>
      <c r="N15" s="20"/>
      <c r="O15" s="20">
        <v>0</v>
      </c>
      <c r="P15" s="20"/>
      <c r="Q15" s="20">
        <v>0</v>
      </c>
      <c r="R15" s="18"/>
    </row>
    <row r="16" spans="1:18" ht="36">
      <c r="A16" s="12" t="s">
        <v>86</v>
      </c>
      <c r="C16" s="17">
        <v>0</v>
      </c>
      <c r="D16" s="18"/>
      <c r="E16" s="17">
        <v>0</v>
      </c>
      <c r="F16" s="18"/>
      <c r="G16" s="17">
        <v>1630684839</v>
      </c>
      <c r="H16" s="18"/>
      <c r="I16" s="17">
        <v>-1630684839</v>
      </c>
      <c r="J16" s="18"/>
      <c r="K16" s="20">
        <v>0</v>
      </c>
      <c r="L16" s="20"/>
      <c r="M16" s="20">
        <v>0</v>
      </c>
      <c r="N16" s="20"/>
      <c r="O16" s="20">
        <v>0</v>
      </c>
      <c r="P16" s="20"/>
      <c r="Q16" s="20">
        <v>0</v>
      </c>
      <c r="R16" s="18"/>
    </row>
    <row r="17" spans="1:18" ht="36">
      <c r="A17" s="12" t="s">
        <v>88</v>
      </c>
      <c r="C17" s="17">
        <v>9862</v>
      </c>
      <c r="D17" s="18"/>
      <c r="E17" s="17">
        <v>9732828427</v>
      </c>
      <c r="F17" s="18"/>
      <c r="G17" s="17">
        <v>9544823755</v>
      </c>
      <c r="H17" s="18"/>
      <c r="I17" s="17">
        <v>188004672</v>
      </c>
      <c r="J17" s="18"/>
      <c r="K17" s="17">
        <v>9862</v>
      </c>
      <c r="L17" s="18"/>
      <c r="M17" s="17">
        <v>9732828427</v>
      </c>
      <c r="N17" s="18"/>
      <c r="O17" s="17">
        <v>9107089481</v>
      </c>
      <c r="P17" s="18"/>
      <c r="Q17" s="17">
        <v>625738946</v>
      </c>
      <c r="R17" s="18"/>
    </row>
    <row r="18" spans="1:18" ht="36">
      <c r="A18" s="12" t="s">
        <v>90</v>
      </c>
      <c r="C18" s="17">
        <v>2400</v>
      </c>
      <c r="D18" s="18"/>
      <c r="E18" s="17">
        <v>2350580280</v>
      </c>
      <c r="F18" s="18"/>
      <c r="G18" s="17">
        <v>2329977615</v>
      </c>
      <c r="H18" s="18"/>
      <c r="I18" s="17">
        <v>20602665</v>
      </c>
      <c r="J18" s="18"/>
      <c r="K18" s="17">
        <v>2400</v>
      </c>
      <c r="L18" s="18"/>
      <c r="M18" s="17">
        <v>2350580280</v>
      </c>
      <c r="N18" s="18"/>
      <c r="O18" s="17">
        <v>2291589374</v>
      </c>
      <c r="P18" s="18"/>
      <c r="Q18" s="17">
        <v>58990906</v>
      </c>
      <c r="R18" s="18"/>
    </row>
    <row r="19" spans="1:18" ht="24" customHeight="1">
      <c r="A19" s="12" t="s">
        <v>17</v>
      </c>
      <c r="C19" s="17">
        <v>206249</v>
      </c>
      <c r="D19" s="18"/>
      <c r="E19" s="17">
        <v>29544669148</v>
      </c>
      <c r="F19" s="18"/>
      <c r="G19" s="17">
        <v>32836089421</v>
      </c>
      <c r="H19" s="18"/>
      <c r="I19" s="17">
        <v>-3291420273</v>
      </c>
      <c r="J19" s="18"/>
      <c r="K19" s="17">
        <v>206249</v>
      </c>
      <c r="L19" s="18"/>
      <c r="M19" s="17">
        <v>29544669148</v>
      </c>
      <c r="N19" s="18"/>
      <c r="O19" s="17">
        <v>35209832035</v>
      </c>
      <c r="P19" s="18"/>
      <c r="Q19" s="17">
        <v>-5665162887</v>
      </c>
      <c r="R19" s="18"/>
    </row>
    <row r="20" spans="1:18" ht="18">
      <c r="A20" s="12" t="s">
        <v>18</v>
      </c>
      <c r="C20" s="17">
        <v>3685459</v>
      </c>
      <c r="D20" s="18"/>
      <c r="E20" s="17">
        <v>11979744797</v>
      </c>
      <c r="F20" s="18"/>
      <c r="G20" s="17">
        <v>13782201812</v>
      </c>
      <c r="H20" s="18"/>
      <c r="I20" s="17">
        <v>-1802457015</v>
      </c>
      <c r="J20" s="18"/>
      <c r="K20" s="17">
        <v>3685459</v>
      </c>
      <c r="L20" s="18"/>
      <c r="M20" s="17">
        <v>11979744797</v>
      </c>
      <c r="N20" s="18"/>
      <c r="O20" s="17">
        <v>17639899449</v>
      </c>
      <c r="P20" s="18"/>
      <c r="Q20" s="17">
        <v>-5660154652</v>
      </c>
      <c r="R20" s="18"/>
    </row>
    <row r="21" spans="1:18" ht="18">
      <c r="A21" s="12" t="s">
        <v>19</v>
      </c>
      <c r="C21" s="17">
        <v>1036153</v>
      </c>
      <c r="D21" s="18"/>
      <c r="E21" s="17">
        <v>5437306069</v>
      </c>
      <c r="F21" s="18"/>
      <c r="G21" s="17">
        <v>5819431577</v>
      </c>
      <c r="H21" s="18"/>
      <c r="I21" s="17">
        <v>-382125508</v>
      </c>
      <c r="J21" s="18"/>
      <c r="K21" s="17">
        <v>1036153</v>
      </c>
      <c r="L21" s="18"/>
      <c r="M21" s="17">
        <v>5437306069</v>
      </c>
      <c r="N21" s="18"/>
      <c r="O21" s="17">
        <v>6808738821</v>
      </c>
      <c r="P21" s="18"/>
      <c r="Q21" s="17">
        <v>-1371432752</v>
      </c>
      <c r="R21" s="18"/>
    </row>
    <row r="22" spans="1:18" ht="18">
      <c r="A22" s="12" t="s">
        <v>20</v>
      </c>
      <c r="C22" s="17">
        <v>38137</v>
      </c>
      <c r="D22" s="18"/>
      <c r="E22" s="17">
        <v>26537059</v>
      </c>
      <c r="F22" s="18"/>
      <c r="G22" s="17">
        <v>26720135</v>
      </c>
      <c r="H22" s="18"/>
      <c r="I22" s="17">
        <v>-183076</v>
      </c>
      <c r="J22" s="18"/>
      <c r="K22" s="17">
        <v>38137</v>
      </c>
      <c r="L22" s="18"/>
      <c r="M22" s="17">
        <v>26537059</v>
      </c>
      <c r="N22" s="18"/>
      <c r="O22" s="17">
        <v>26720135</v>
      </c>
      <c r="P22" s="18"/>
      <c r="Q22" s="17">
        <v>-183076</v>
      </c>
      <c r="R22" s="18"/>
    </row>
    <row r="23" spans="1:18" ht="18">
      <c r="A23" s="12" t="s">
        <v>21</v>
      </c>
      <c r="C23" s="17">
        <v>900000</v>
      </c>
      <c r="D23" s="18"/>
      <c r="E23" s="17">
        <v>10596175380</v>
      </c>
      <c r="F23" s="18"/>
      <c r="G23" s="17">
        <v>10507247741</v>
      </c>
      <c r="H23" s="18"/>
      <c r="I23" s="17">
        <v>88927639</v>
      </c>
      <c r="J23" s="18"/>
      <c r="K23" s="17">
        <v>900000</v>
      </c>
      <c r="L23" s="18"/>
      <c r="M23" s="17">
        <v>10596175380</v>
      </c>
      <c r="N23" s="18"/>
      <c r="O23" s="17">
        <v>10507247741</v>
      </c>
      <c r="P23" s="18"/>
      <c r="Q23" s="17">
        <v>88927639</v>
      </c>
      <c r="R23" s="18"/>
    </row>
    <row r="24" spans="1:18" ht="18">
      <c r="A24" s="12" t="s">
        <v>22</v>
      </c>
      <c r="C24" s="17">
        <v>25453</v>
      </c>
      <c r="D24" s="18"/>
      <c r="E24" s="17">
        <v>25301555</v>
      </c>
      <c r="F24" s="18"/>
      <c r="G24" s="17">
        <v>25476109</v>
      </c>
      <c r="H24" s="18"/>
      <c r="I24" s="17">
        <v>-174554</v>
      </c>
      <c r="J24" s="18"/>
      <c r="K24" s="17">
        <v>25453</v>
      </c>
      <c r="L24" s="18"/>
      <c r="M24" s="17">
        <v>25301555</v>
      </c>
      <c r="N24" s="18"/>
      <c r="O24" s="17">
        <v>25476109</v>
      </c>
      <c r="P24" s="18"/>
      <c r="Q24" s="17">
        <v>-174554</v>
      </c>
      <c r="R24" s="18"/>
    </row>
    <row r="25" spans="1:18" ht="36">
      <c r="A25" s="12" t="s">
        <v>23</v>
      </c>
      <c r="C25" s="17">
        <v>325402</v>
      </c>
      <c r="D25" s="18"/>
      <c r="E25" s="17">
        <v>6641400999</v>
      </c>
      <c r="F25" s="18"/>
      <c r="G25" s="17">
        <v>4792470154</v>
      </c>
      <c r="H25" s="18"/>
      <c r="I25" s="17">
        <v>1848930845</v>
      </c>
      <c r="J25" s="18"/>
      <c r="K25" s="17">
        <v>325402</v>
      </c>
      <c r="L25" s="18"/>
      <c r="M25" s="17">
        <v>6641400999</v>
      </c>
      <c r="N25" s="18"/>
      <c r="O25" s="17">
        <v>2485071655</v>
      </c>
      <c r="P25" s="18"/>
      <c r="Q25" s="17">
        <v>4156329344</v>
      </c>
      <c r="R25" s="18"/>
    </row>
    <row r="26" spans="1:18" ht="36">
      <c r="A26" s="12" t="s">
        <v>24</v>
      </c>
      <c r="C26" s="17">
        <v>1500000</v>
      </c>
      <c r="D26" s="18"/>
      <c r="E26" s="17">
        <v>16088699250</v>
      </c>
      <c r="F26" s="18"/>
      <c r="G26" s="17">
        <v>19179697725</v>
      </c>
      <c r="H26" s="18"/>
      <c r="I26" s="17">
        <v>-3090998475</v>
      </c>
      <c r="J26" s="18"/>
      <c r="K26" s="17">
        <v>1500000</v>
      </c>
      <c r="L26" s="18"/>
      <c r="M26" s="17">
        <v>16088699250</v>
      </c>
      <c r="N26" s="18"/>
      <c r="O26" s="17">
        <v>21471373376</v>
      </c>
      <c r="P26" s="18"/>
      <c r="Q26" s="17">
        <v>-5382674126</v>
      </c>
      <c r="R26" s="18"/>
    </row>
    <row r="27" spans="1:18" ht="18">
      <c r="A27" s="12" t="s">
        <v>25</v>
      </c>
      <c r="C27" s="17">
        <v>150000</v>
      </c>
      <c r="D27" s="18"/>
      <c r="E27" s="17">
        <v>16487412705</v>
      </c>
      <c r="F27" s="18"/>
      <c r="G27" s="17">
        <v>15044499427</v>
      </c>
      <c r="H27" s="18"/>
      <c r="I27" s="17">
        <v>1442913278</v>
      </c>
      <c r="J27" s="18"/>
      <c r="K27" s="17">
        <v>150000</v>
      </c>
      <c r="L27" s="18"/>
      <c r="M27" s="17">
        <v>16487412705</v>
      </c>
      <c r="N27" s="18"/>
      <c r="O27" s="17">
        <v>13862433795</v>
      </c>
      <c r="P27" s="18"/>
      <c r="Q27" s="17">
        <v>2624978910</v>
      </c>
      <c r="R27" s="18"/>
    </row>
    <row r="28" spans="1:18" ht="18">
      <c r="A28" s="12" t="s">
        <v>26</v>
      </c>
      <c r="C28" s="17">
        <v>100000</v>
      </c>
      <c r="D28" s="18"/>
      <c r="E28" s="17">
        <v>3485835135</v>
      </c>
      <c r="F28" s="18"/>
      <c r="G28" s="17">
        <v>3909846879</v>
      </c>
      <c r="H28" s="18"/>
      <c r="I28" s="17">
        <v>-424011744</v>
      </c>
      <c r="J28" s="18"/>
      <c r="K28" s="17">
        <v>100000</v>
      </c>
      <c r="L28" s="18"/>
      <c r="M28" s="17">
        <v>3485835135</v>
      </c>
      <c r="N28" s="18"/>
      <c r="O28" s="17">
        <v>3401192061</v>
      </c>
      <c r="P28" s="18"/>
      <c r="Q28" s="17">
        <v>84643074</v>
      </c>
      <c r="R28" s="18"/>
    </row>
    <row r="29" spans="1:18" ht="18">
      <c r="A29" s="12" t="s">
        <v>27</v>
      </c>
      <c r="C29" s="17">
        <v>1394767</v>
      </c>
      <c r="D29" s="18"/>
      <c r="E29" s="17">
        <v>8275828306</v>
      </c>
      <c r="F29" s="18"/>
      <c r="G29" s="17">
        <v>6125416226</v>
      </c>
      <c r="H29" s="18"/>
      <c r="I29" s="17">
        <v>2150412080</v>
      </c>
      <c r="J29" s="18"/>
      <c r="K29" s="17">
        <v>1394767</v>
      </c>
      <c r="L29" s="18"/>
      <c r="M29" s="17">
        <v>8275828306</v>
      </c>
      <c r="N29" s="18"/>
      <c r="O29" s="17">
        <v>4652979483</v>
      </c>
      <c r="P29" s="18"/>
      <c r="Q29" s="17">
        <v>3622848823</v>
      </c>
      <c r="R29" s="18"/>
    </row>
    <row r="30" spans="1:18" ht="18">
      <c r="A30" s="12" t="s">
        <v>28</v>
      </c>
      <c r="C30" s="17">
        <v>3625000</v>
      </c>
      <c r="D30" s="18"/>
      <c r="E30" s="17">
        <v>52321821750</v>
      </c>
      <c r="F30" s="18"/>
      <c r="G30" s="17">
        <v>58089338993</v>
      </c>
      <c r="H30" s="18"/>
      <c r="I30" s="17">
        <v>-5767517243</v>
      </c>
      <c r="J30" s="18"/>
      <c r="K30" s="17">
        <v>3625000</v>
      </c>
      <c r="L30" s="18"/>
      <c r="M30" s="17">
        <v>52321821750</v>
      </c>
      <c r="N30" s="18"/>
      <c r="O30" s="17">
        <v>48546458993</v>
      </c>
      <c r="P30" s="18"/>
      <c r="Q30" s="17">
        <v>3775362757</v>
      </c>
      <c r="R30" s="18"/>
    </row>
    <row r="31" spans="1:18" ht="18">
      <c r="A31" s="12" t="s">
        <v>29</v>
      </c>
      <c r="C31" s="17">
        <v>2827514</v>
      </c>
      <c r="D31" s="18"/>
      <c r="E31" s="17">
        <v>28472292655</v>
      </c>
      <c r="F31" s="18"/>
      <c r="G31" s="17">
        <v>32098083131</v>
      </c>
      <c r="H31" s="18"/>
      <c r="I31" s="17">
        <v>-3625790476</v>
      </c>
      <c r="J31" s="18"/>
      <c r="K31" s="17">
        <v>2827514</v>
      </c>
      <c r="L31" s="18"/>
      <c r="M31" s="17">
        <v>28472292655</v>
      </c>
      <c r="N31" s="18"/>
      <c r="O31" s="17">
        <v>31111473343</v>
      </c>
      <c r="P31" s="18"/>
      <c r="Q31" s="17">
        <v>-2639180688</v>
      </c>
      <c r="R31" s="18"/>
    </row>
    <row r="32" spans="1:18" ht="18">
      <c r="A32" s="12" t="s">
        <v>30</v>
      </c>
      <c r="C32" s="17">
        <v>1816</v>
      </c>
      <c r="D32" s="18"/>
      <c r="E32" s="17">
        <v>5195351</v>
      </c>
      <c r="F32" s="18"/>
      <c r="G32" s="17">
        <v>5233260</v>
      </c>
      <c r="H32" s="18"/>
      <c r="I32" s="17">
        <v>-37909</v>
      </c>
      <c r="J32" s="18"/>
      <c r="K32" s="17">
        <v>1816</v>
      </c>
      <c r="L32" s="18"/>
      <c r="M32" s="17">
        <v>5195351</v>
      </c>
      <c r="N32" s="18"/>
      <c r="O32" s="17">
        <v>3457167</v>
      </c>
      <c r="P32" s="18"/>
      <c r="Q32" s="17">
        <v>1738184</v>
      </c>
      <c r="R32" s="18"/>
    </row>
    <row r="33" spans="1:18" ht="18">
      <c r="A33" s="12" t="s">
        <v>31</v>
      </c>
      <c r="C33" s="17">
        <v>550000</v>
      </c>
      <c r="D33" s="18"/>
      <c r="E33" s="17">
        <v>9281246040</v>
      </c>
      <c r="F33" s="18"/>
      <c r="G33" s="17">
        <v>9763581664</v>
      </c>
      <c r="H33" s="18"/>
      <c r="I33" s="17">
        <v>-482335624</v>
      </c>
      <c r="J33" s="18"/>
      <c r="K33" s="17">
        <v>550000</v>
      </c>
      <c r="L33" s="18"/>
      <c r="M33" s="17">
        <v>9281246040</v>
      </c>
      <c r="N33" s="18"/>
      <c r="O33" s="17">
        <v>9763581664</v>
      </c>
      <c r="P33" s="18"/>
      <c r="Q33" s="17">
        <v>-482335624</v>
      </c>
      <c r="R33" s="18"/>
    </row>
    <row r="34" spans="1:18" ht="18">
      <c r="A34" s="12" t="s">
        <v>32</v>
      </c>
      <c r="C34" s="17">
        <v>200000</v>
      </c>
      <c r="D34" s="18"/>
      <c r="E34" s="17">
        <v>4210795800</v>
      </c>
      <c r="F34" s="18"/>
      <c r="G34" s="17">
        <v>3821128200</v>
      </c>
      <c r="H34" s="18"/>
      <c r="I34" s="17">
        <v>389667600</v>
      </c>
      <c r="J34" s="18"/>
      <c r="K34" s="17">
        <v>200000</v>
      </c>
      <c r="L34" s="18"/>
      <c r="M34" s="17">
        <v>4210795800</v>
      </c>
      <c r="N34" s="18"/>
      <c r="O34" s="17">
        <v>4216760100</v>
      </c>
      <c r="P34" s="18"/>
      <c r="Q34" s="17">
        <v>-5964300</v>
      </c>
      <c r="R34" s="18"/>
    </row>
    <row r="35" spans="1:18" ht="18">
      <c r="A35" s="12" t="s">
        <v>33</v>
      </c>
      <c r="C35" s="17">
        <v>303736</v>
      </c>
      <c r="D35" s="18"/>
      <c r="E35" s="17">
        <v>9856464723</v>
      </c>
      <c r="F35" s="18"/>
      <c r="G35" s="17">
        <v>14452107235</v>
      </c>
      <c r="H35" s="18"/>
      <c r="I35" s="17">
        <v>-4595642512</v>
      </c>
      <c r="J35" s="18"/>
      <c r="K35" s="17">
        <v>303736</v>
      </c>
      <c r="L35" s="18"/>
      <c r="M35" s="17">
        <v>9856464723</v>
      </c>
      <c r="N35" s="18"/>
      <c r="O35" s="17">
        <v>6171439381</v>
      </c>
      <c r="P35" s="18"/>
      <c r="Q35" s="17">
        <v>3685025342</v>
      </c>
      <c r="R35" s="18"/>
    </row>
    <row r="36" spans="1:18" ht="18">
      <c r="A36" s="12" t="s">
        <v>34</v>
      </c>
      <c r="C36" s="17">
        <v>1000000</v>
      </c>
      <c r="D36" s="18"/>
      <c r="E36" s="17">
        <v>18777604500</v>
      </c>
      <c r="F36" s="18"/>
      <c r="G36" s="17">
        <v>19791535500</v>
      </c>
      <c r="H36" s="18"/>
      <c r="I36" s="17">
        <v>-1013931000</v>
      </c>
      <c r="J36" s="18"/>
      <c r="K36" s="17">
        <v>1000000</v>
      </c>
      <c r="L36" s="18"/>
      <c r="M36" s="17">
        <v>18777604500</v>
      </c>
      <c r="N36" s="18"/>
      <c r="O36" s="17">
        <v>16700040000</v>
      </c>
      <c r="P36" s="18"/>
      <c r="Q36" s="17">
        <v>2077564500</v>
      </c>
      <c r="R36" s="18"/>
    </row>
    <row r="37" spans="1:18" ht="18">
      <c r="A37" s="12" t="s">
        <v>35</v>
      </c>
      <c r="C37" s="17">
        <v>6489569</v>
      </c>
      <c r="D37" s="18"/>
      <c r="E37" s="17">
        <v>70186401981</v>
      </c>
      <c r="F37" s="18"/>
      <c r="G37" s="17">
        <v>68057586480</v>
      </c>
      <c r="H37" s="18"/>
      <c r="I37" s="17">
        <v>2128815501</v>
      </c>
      <c r="J37" s="18"/>
      <c r="K37" s="17">
        <v>6489569</v>
      </c>
      <c r="L37" s="18"/>
      <c r="M37" s="17">
        <v>70186401981</v>
      </c>
      <c r="N37" s="18"/>
      <c r="O37" s="17">
        <v>67670529116</v>
      </c>
      <c r="P37" s="18"/>
      <c r="Q37" s="17">
        <v>2515872865</v>
      </c>
      <c r="R37" s="18"/>
    </row>
    <row r="38" spans="1:18" ht="18">
      <c r="A38" s="12" t="s">
        <v>36</v>
      </c>
      <c r="C38" s="17">
        <v>1430000</v>
      </c>
      <c r="D38" s="18"/>
      <c r="E38" s="17">
        <v>10078374735</v>
      </c>
      <c r="F38" s="18"/>
      <c r="G38" s="17">
        <v>7104558595</v>
      </c>
      <c r="H38" s="18"/>
      <c r="I38" s="17">
        <v>2973816140</v>
      </c>
      <c r="J38" s="18"/>
      <c r="K38" s="17">
        <v>1430000</v>
      </c>
      <c r="L38" s="18"/>
      <c r="M38" s="17">
        <v>10078374735</v>
      </c>
      <c r="N38" s="18"/>
      <c r="O38" s="17">
        <v>10971106870</v>
      </c>
      <c r="P38" s="18"/>
      <c r="Q38" s="17">
        <v>-892732135</v>
      </c>
      <c r="R38" s="18"/>
    </row>
    <row r="39" spans="1:18" ht="18">
      <c r="A39" s="12" t="s">
        <v>37</v>
      </c>
      <c r="C39" s="17">
        <v>1430000</v>
      </c>
      <c r="D39" s="18"/>
      <c r="E39" s="17">
        <v>6553075815</v>
      </c>
      <c r="F39" s="18"/>
      <c r="G39" s="17">
        <v>9541106870</v>
      </c>
      <c r="H39" s="18"/>
      <c r="I39" s="17">
        <v>-2988031055</v>
      </c>
      <c r="J39" s="18"/>
      <c r="K39" s="17">
        <v>1430000</v>
      </c>
      <c r="L39" s="18"/>
      <c r="M39" s="17">
        <v>6553075815</v>
      </c>
      <c r="N39" s="18"/>
      <c r="O39" s="17">
        <v>9541106870</v>
      </c>
      <c r="P39" s="18"/>
      <c r="Q39" s="17">
        <v>-2988031055</v>
      </c>
      <c r="R39" s="18"/>
    </row>
    <row r="40" spans="1:18" ht="36">
      <c r="A40" s="12" t="s">
        <v>38</v>
      </c>
      <c r="C40" s="17">
        <v>497171</v>
      </c>
      <c r="D40" s="18"/>
      <c r="E40" s="17">
        <v>10170900094</v>
      </c>
      <c r="F40" s="18"/>
      <c r="G40" s="17">
        <v>10361984987</v>
      </c>
      <c r="H40" s="18"/>
      <c r="I40" s="17">
        <v>-191084893</v>
      </c>
      <c r="J40" s="18"/>
      <c r="K40" s="17">
        <v>497171</v>
      </c>
      <c r="L40" s="18"/>
      <c r="M40" s="17">
        <v>10170900094</v>
      </c>
      <c r="N40" s="18"/>
      <c r="O40" s="17">
        <v>11736922659</v>
      </c>
      <c r="P40" s="18"/>
      <c r="Q40" s="17">
        <v>-1566022565</v>
      </c>
      <c r="R40" s="18"/>
    </row>
    <row r="41" spans="1:18" ht="18">
      <c r="A41" s="12" t="s">
        <v>39</v>
      </c>
      <c r="C41" s="17">
        <v>2000000</v>
      </c>
      <c r="D41" s="18"/>
      <c r="E41" s="17">
        <v>26421849000</v>
      </c>
      <c r="F41" s="18"/>
      <c r="G41" s="17">
        <v>26898993000</v>
      </c>
      <c r="H41" s="18"/>
      <c r="I41" s="17">
        <v>-477144000</v>
      </c>
      <c r="J41" s="18"/>
      <c r="K41" s="17">
        <v>2000000</v>
      </c>
      <c r="L41" s="18"/>
      <c r="M41" s="17">
        <v>26421849000</v>
      </c>
      <c r="N41" s="18"/>
      <c r="O41" s="17">
        <v>25149465000</v>
      </c>
      <c r="P41" s="18"/>
      <c r="Q41" s="17">
        <v>1272384000</v>
      </c>
      <c r="R41" s="18"/>
    </row>
    <row r="42" spans="1:18" ht="18">
      <c r="A42" s="12" t="s">
        <v>40</v>
      </c>
      <c r="C42" s="17">
        <v>722222</v>
      </c>
      <c r="D42" s="18"/>
      <c r="E42" s="17">
        <v>11371928501</v>
      </c>
      <c r="F42" s="18"/>
      <c r="G42" s="17">
        <v>11723711643</v>
      </c>
      <c r="H42" s="18"/>
      <c r="I42" s="17">
        <v>-351783142</v>
      </c>
      <c r="J42" s="18"/>
      <c r="K42" s="17">
        <v>722222</v>
      </c>
      <c r="L42" s="18"/>
      <c r="M42" s="17">
        <v>11371928501</v>
      </c>
      <c r="N42" s="18"/>
      <c r="O42" s="17">
        <v>12779061068</v>
      </c>
      <c r="P42" s="18"/>
      <c r="Q42" s="17">
        <v>-1407132567</v>
      </c>
      <c r="R42" s="18"/>
    </row>
    <row r="43" spans="1:18" ht="18">
      <c r="A43" s="12" t="s">
        <v>41</v>
      </c>
      <c r="C43" s="17">
        <v>49019</v>
      </c>
      <c r="D43" s="18"/>
      <c r="E43" s="17">
        <v>536975253</v>
      </c>
      <c r="F43" s="18"/>
      <c r="G43" s="17">
        <v>578880763</v>
      </c>
      <c r="H43" s="18"/>
      <c r="I43" s="17">
        <v>-41905510</v>
      </c>
      <c r="J43" s="18"/>
      <c r="K43" s="17">
        <v>49019</v>
      </c>
      <c r="L43" s="18"/>
      <c r="M43" s="17">
        <v>536975253</v>
      </c>
      <c r="N43" s="18"/>
      <c r="O43" s="17">
        <v>670488150</v>
      </c>
      <c r="P43" s="18"/>
      <c r="Q43" s="17">
        <v>-133512897</v>
      </c>
      <c r="R43" s="18"/>
    </row>
    <row r="44" spans="1:18" ht="18">
      <c r="A44" s="12" t="s">
        <v>42</v>
      </c>
      <c r="C44" s="17">
        <v>1119227</v>
      </c>
      <c r="D44" s="18"/>
      <c r="E44" s="17">
        <v>26990889960</v>
      </c>
      <c r="F44" s="18"/>
      <c r="G44" s="17">
        <v>28737621091</v>
      </c>
      <c r="H44" s="18"/>
      <c r="I44" s="17">
        <v>-1746731131</v>
      </c>
      <c r="J44" s="18"/>
      <c r="K44" s="17">
        <v>1119227</v>
      </c>
      <c r="L44" s="18"/>
      <c r="M44" s="17">
        <v>26990889960</v>
      </c>
      <c r="N44" s="18"/>
      <c r="O44" s="17">
        <v>28908125542</v>
      </c>
      <c r="P44" s="18"/>
      <c r="Q44" s="17">
        <v>-1917235582</v>
      </c>
      <c r="R44" s="18"/>
    </row>
    <row r="45" spans="1:18" ht="18">
      <c r="A45" s="12" t="s">
        <v>43</v>
      </c>
      <c r="C45" s="17">
        <v>450000</v>
      </c>
      <c r="D45" s="18"/>
      <c r="E45" s="17">
        <f>51185324385-30</f>
        <v>51185324355</v>
      </c>
      <c r="F45" s="18"/>
      <c r="G45" s="17">
        <f>49570490160-30</f>
        <v>49570490130</v>
      </c>
      <c r="H45" s="18"/>
      <c r="I45" s="17">
        <v>1614834225</v>
      </c>
      <c r="J45" s="18"/>
      <c r="K45" s="17">
        <v>450000</v>
      </c>
      <c r="L45" s="18"/>
      <c r="M45" s="17">
        <f>51185324385-30</f>
        <v>51185324355</v>
      </c>
      <c r="N45" s="18"/>
      <c r="O45" s="17">
        <f>40114092510-30</f>
        <v>40114092480</v>
      </c>
      <c r="P45" s="18"/>
      <c r="Q45" s="17">
        <v>11071231875</v>
      </c>
      <c r="R45" s="18"/>
    </row>
    <row r="46" spans="1:18" ht="18.75" thickBot="1">
      <c r="A46" s="7" t="s">
        <v>44</v>
      </c>
      <c r="C46" s="7">
        <f>SUM(C9:$C$45)</f>
        <v>32374616</v>
      </c>
      <c r="E46" s="7">
        <f>SUM(E9:$E$45)</f>
        <v>728291336345</v>
      </c>
      <c r="G46" s="7">
        <f>SUM(G9:$G$45)</f>
        <v>749152527716</v>
      </c>
      <c r="I46" s="7">
        <f>SUM(I9:$I$45)</f>
        <v>-20861191371</v>
      </c>
      <c r="K46" s="7">
        <f>SUM(K9:$K$45)</f>
        <v>32374616</v>
      </c>
      <c r="M46" s="7">
        <f>SUM(M9:$M$45)</f>
        <v>728291336345</v>
      </c>
      <c r="O46" s="7">
        <f>SUM(O9:$O$45)</f>
        <v>714821724275</v>
      </c>
      <c r="Q46" s="7">
        <f>SUM(Q9:$Q$45)</f>
        <v>13469612070</v>
      </c>
    </row>
    <row r="47" spans="1:18" ht="18">
      <c r="C47" s="9"/>
      <c r="E47" s="9"/>
      <c r="G47" s="9"/>
      <c r="I47" s="9"/>
      <c r="K47" s="9"/>
      <c r="M47" s="9"/>
      <c r="O47" s="9"/>
      <c r="Q47" s="9"/>
    </row>
    <row r="49" spans="1:17" ht="18">
      <c r="A49" s="39" t="s">
        <v>204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1"/>
    </row>
    <row r="52" spans="1:17" ht="18">
      <c r="C52" s="23"/>
      <c r="D52" s="24"/>
      <c r="E52" s="23"/>
      <c r="F52" s="24"/>
      <c r="G52" s="23"/>
      <c r="H52" s="24"/>
      <c r="I52" s="23"/>
      <c r="J52" s="24"/>
      <c r="K52" s="23"/>
      <c r="L52" s="24"/>
      <c r="M52" s="23"/>
      <c r="N52" s="24"/>
      <c r="O52" s="23"/>
      <c r="P52" s="24"/>
      <c r="Q52" s="23"/>
    </row>
    <row r="55" spans="1:17">
      <c r="E55" s="18"/>
    </row>
  </sheetData>
  <mergeCells count="7">
    <mergeCell ref="A49:Q4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4"/>
  <sheetViews>
    <sheetView rightToLeft="1" topLeftCell="A25" workbookViewId="0">
      <selection activeCell="S45" sqref="S45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5" spans="1:21" ht="18.75">
      <c r="A5" s="33" t="s">
        <v>207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7" spans="1:21" ht="18.75">
      <c r="C7" s="34" t="s">
        <v>151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  <c r="R7" s="35"/>
      <c r="S7" s="35"/>
      <c r="T7" s="35"/>
      <c r="U7" s="35"/>
    </row>
    <row r="8" spans="1:21" ht="37.5">
      <c r="A8" s="10" t="s">
        <v>208</v>
      </c>
      <c r="C8" s="11" t="s">
        <v>149</v>
      </c>
      <c r="E8" s="11" t="s">
        <v>209</v>
      </c>
      <c r="G8" s="11" t="s">
        <v>210</v>
      </c>
      <c r="I8" s="11" t="s">
        <v>211</v>
      </c>
      <c r="K8" s="11" t="s">
        <v>212</v>
      </c>
      <c r="M8" s="11" t="s">
        <v>149</v>
      </c>
      <c r="O8" s="11" t="s">
        <v>209</v>
      </c>
      <c r="Q8" s="11" t="s">
        <v>210</v>
      </c>
      <c r="S8" s="11" t="s">
        <v>211</v>
      </c>
      <c r="U8" s="11" t="s">
        <v>212</v>
      </c>
    </row>
    <row r="9" spans="1:21" ht="18">
      <c r="A9" s="12" t="s">
        <v>213</v>
      </c>
      <c r="C9" s="17">
        <v>0</v>
      </c>
      <c r="D9" s="18"/>
      <c r="E9" s="17">
        <v>-3291420273</v>
      </c>
      <c r="F9" s="18"/>
      <c r="G9" s="17">
        <v>0</v>
      </c>
      <c r="H9" s="18"/>
      <c r="I9" s="17">
        <v>-3291420273</v>
      </c>
      <c r="K9" s="6">
        <v>0.24767425280336799</v>
      </c>
      <c r="M9" s="17">
        <v>536247400</v>
      </c>
      <c r="N9" s="18"/>
      <c r="O9" s="17">
        <v>-5665162887</v>
      </c>
      <c r="P9" s="18"/>
      <c r="Q9" s="17">
        <v>0</v>
      </c>
      <c r="R9" s="18"/>
      <c r="S9" s="17">
        <v>-5128915487</v>
      </c>
      <c r="U9" s="6">
        <v>-0.10530098034775225</v>
      </c>
    </row>
    <row r="10" spans="1:21" ht="18">
      <c r="A10" s="12" t="s">
        <v>18</v>
      </c>
      <c r="C10" s="17">
        <v>0</v>
      </c>
      <c r="D10" s="18"/>
      <c r="E10" s="17">
        <v>-1802457015</v>
      </c>
      <c r="F10" s="18"/>
      <c r="G10" s="17">
        <v>0</v>
      </c>
      <c r="H10" s="18"/>
      <c r="I10" s="17">
        <v>-1802457015</v>
      </c>
      <c r="K10" s="6">
        <v>0.13563208504923555</v>
      </c>
      <c r="M10" s="17">
        <v>0</v>
      </c>
      <c r="N10" s="18"/>
      <c r="O10" s="17">
        <v>-5660154652</v>
      </c>
      <c r="P10" s="18"/>
      <c r="Q10" s="17">
        <v>0</v>
      </c>
      <c r="R10" s="18"/>
      <c r="S10" s="17">
        <v>-5660154652</v>
      </c>
      <c r="U10" s="6">
        <v>-0.11620777048991965</v>
      </c>
    </row>
    <row r="11" spans="1:21" ht="18">
      <c r="A11" s="12" t="s">
        <v>19</v>
      </c>
      <c r="C11" s="17">
        <v>0</v>
      </c>
      <c r="D11" s="18"/>
      <c r="E11" s="17">
        <v>-382125508</v>
      </c>
      <c r="F11" s="18"/>
      <c r="G11" s="17">
        <v>0</v>
      </c>
      <c r="H11" s="18"/>
      <c r="I11" s="17">
        <v>-382125508</v>
      </c>
      <c r="K11" s="6">
        <v>2.8754349739951127E-2</v>
      </c>
      <c r="M11" s="17">
        <v>42000000</v>
      </c>
      <c r="N11" s="18"/>
      <c r="O11" s="17">
        <v>-1371432752</v>
      </c>
      <c r="P11" s="18"/>
      <c r="Q11" s="17">
        <v>104699564</v>
      </c>
      <c r="R11" s="18"/>
      <c r="S11" s="17">
        <v>-1224733188</v>
      </c>
      <c r="U11" s="6">
        <v>-2.5144809987162099E-2</v>
      </c>
    </row>
    <row r="12" spans="1:21" ht="18">
      <c r="A12" s="12" t="s">
        <v>20</v>
      </c>
      <c r="C12" s="17">
        <v>0</v>
      </c>
      <c r="D12" s="18"/>
      <c r="E12" s="17">
        <v>-183076</v>
      </c>
      <c r="F12" s="18"/>
      <c r="G12" s="17">
        <v>0</v>
      </c>
      <c r="H12" s="18"/>
      <c r="I12" s="17">
        <v>-183076</v>
      </c>
      <c r="K12" s="6">
        <v>1.3776184061994868E-5</v>
      </c>
      <c r="M12" s="17">
        <v>0</v>
      </c>
      <c r="N12" s="18"/>
      <c r="O12" s="17">
        <v>-183076</v>
      </c>
      <c r="P12" s="18"/>
      <c r="Q12" s="17">
        <v>0</v>
      </c>
      <c r="R12" s="18"/>
      <c r="S12" s="17">
        <v>-183076</v>
      </c>
      <c r="U12" s="6">
        <v>-3.7587053884994324E-6</v>
      </c>
    </row>
    <row r="13" spans="1:21" ht="18">
      <c r="A13" s="12" t="s">
        <v>214</v>
      </c>
      <c r="C13" s="17">
        <v>0</v>
      </c>
      <c r="D13" s="18"/>
      <c r="E13" s="17">
        <v>88927639</v>
      </c>
      <c r="F13" s="18"/>
      <c r="G13" s="17">
        <v>0</v>
      </c>
      <c r="H13" s="18"/>
      <c r="I13" s="17">
        <v>88927639</v>
      </c>
      <c r="K13" s="6">
        <v>-6.6916664284921738E-3</v>
      </c>
      <c r="M13" s="17">
        <v>0</v>
      </c>
      <c r="N13" s="18"/>
      <c r="O13" s="17">
        <v>88927639</v>
      </c>
      <c r="P13" s="18"/>
      <c r="Q13" s="17">
        <v>0</v>
      </c>
      <c r="R13" s="18"/>
      <c r="S13" s="17">
        <v>88927639</v>
      </c>
      <c r="U13" s="6">
        <v>1.8257597713290232E-3</v>
      </c>
    </row>
    <row r="14" spans="1:21" ht="18">
      <c r="A14" s="12" t="s">
        <v>22</v>
      </c>
      <c r="C14" s="17">
        <v>0</v>
      </c>
      <c r="D14" s="18"/>
      <c r="E14" s="17">
        <v>-174554</v>
      </c>
      <c r="F14" s="18"/>
      <c r="G14" s="17">
        <v>0</v>
      </c>
      <c r="H14" s="18"/>
      <c r="I14" s="17">
        <v>-174554</v>
      </c>
      <c r="K14" s="6">
        <v>1.3134916825566717E-5</v>
      </c>
      <c r="M14" s="17">
        <v>0</v>
      </c>
      <c r="N14" s="18"/>
      <c r="O14" s="17">
        <v>-174554</v>
      </c>
      <c r="P14" s="18"/>
      <c r="Q14" s="17">
        <v>0</v>
      </c>
      <c r="R14" s="18"/>
      <c r="S14" s="17">
        <v>-174554</v>
      </c>
      <c r="U14" s="6">
        <v>-3.5837415083578946E-6</v>
      </c>
    </row>
    <row r="15" spans="1:21" ht="36">
      <c r="A15" s="12" t="s">
        <v>23</v>
      </c>
      <c r="C15" s="17">
        <v>0</v>
      </c>
      <c r="D15" s="18"/>
      <c r="E15" s="17">
        <v>1848930845</v>
      </c>
      <c r="F15" s="18"/>
      <c r="G15" s="17">
        <v>0</v>
      </c>
      <c r="H15" s="18"/>
      <c r="I15" s="17">
        <v>1848930845</v>
      </c>
      <c r="K15" s="6">
        <v>-0.13912916842524253</v>
      </c>
      <c r="M15" s="17">
        <v>0</v>
      </c>
      <c r="N15" s="18"/>
      <c r="O15" s="17">
        <v>4156329344</v>
      </c>
      <c r="P15" s="18"/>
      <c r="Q15" s="17">
        <v>1676169118</v>
      </c>
      <c r="R15" s="18"/>
      <c r="S15" s="17">
        <v>5832498462</v>
      </c>
      <c r="U15" s="6">
        <v>0.11974613492502595</v>
      </c>
    </row>
    <row r="16" spans="1:21" ht="36">
      <c r="A16" s="12" t="s">
        <v>24</v>
      </c>
      <c r="C16" s="17">
        <v>0</v>
      </c>
      <c r="D16" s="18"/>
      <c r="E16" s="17">
        <v>-3090998475</v>
      </c>
      <c r="F16" s="18"/>
      <c r="G16" s="17">
        <v>0</v>
      </c>
      <c r="H16" s="18"/>
      <c r="I16" s="17">
        <v>-3090998475</v>
      </c>
      <c r="K16" s="6">
        <v>0.23259282443873278</v>
      </c>
      <c r="M16" s="17">
        <v>0</v>
      </c>
      <c r="N16" s="18"/>
      <c r="O16" s="17">
        <v>-5382674126</v>
      </c>
      <c r="P16" s="18"/>
      <c r="Q16" s="17">
        <v>0</v>
      </c>
      <c r="R16" s="18"/>
      <c r="S16" s="17">
        <v>-5382674126</v>
      </c>
      <c r="U16" s="6">
        <v>-0.1105108601997677</v>
      </c>
    </row>
    <row r="17" spans="1:21" ht="18">
      <c r="A17" s="12" t="s">
        <v>25</v>
      </c>
      <c r="C17" s="17">
        <v>0</v>
      </c>
      <c r="D17" s="18"/>
      <c r="E17" s="17">
        <v>1442913278</v>
      </c>
      <c r="F17" s="18"/>
      <c r="G17" s="17">
        <v>0</v>
      </c>
      <c r="H17" s="18"/>
      <c r="I17" s="17">
        <v>1442913278</v>
      </c>
      <c r="K17" s="6">
        <v>-0.10857697843094874</v>
      </c>
      <c r="M17" s="17">
        <v>0</v>
      </c>
      <c r="N17" s="18"/>
      <c r="O17" s="17">
        <v>2624978910</v>
      </c>
      <c r="P17" s="18"/>
      <c r="Q17" s="17">
        <v>0</v>
      </c>
      <c r="R17" s="18"/>
      <c r="S17" s="17">
        <v>2624978910</v>
      </c>
      <c r="U17" s="6">
        <v>5.3893040997806188E-2</v>
      </c>
    </row>
    <row r="18" spans="1:21" ht="18">
      <c r="A18" s="12" t="s">
        <v>26</v>
      </c>
      <c r="C18" s="17">
        <v>0</v>
      </c>
      <c r="D18" s="18"/>
      <c r="E18" s="17">
        <v>-424011744</v>
      </c>
      <c r="F18" s="18"/>
      <c r="G18" s="17">
        <v>172507939</v>
      </c>
      <c r="H18" s="18"/>
      <c r="I18" s="17">
        <v>-251503805</v>
      </c>
      <c r="K18" s="6">
        <v>1.8925269887762816E-2</v>
      </c>
      <c r="M18" s="17">
        <v>0</v>
      </c>
      <c r="N18" s="18"/>
      <c r="O18" s="17">
        <v>84643074</v>
      </c>
      <c r="P18" s="18"/>
      <c r="Q18" s="17">
        <v>172507939</v>
      </c>
      <c r="R18" s="18"/>
      <c r="S18" s="17">
        <v>257151013</v>
      </c>
      <c r="U18" s="6">
        <v>5.2795281643753826E-3</v>
      </c>
    </row>
    <row r="19" spans="1:21" ht="18">
      <c r="A19" s="12" t="s">
        <v>27</v>
      </c>
      <c r="C19" s="17">
        <v>0</v>
      </c>
      <c r="D19" s="18"/>
      <c r="E19" s="17">
        <v>2150412080</v>
      </c>
      <c r="F19" s="18"/>
      <c r="G19" s="17">
        <v>0</v>
      </c>
      <c r="H19" s="18"/>
      <c r="I19" s="17">
        <v>2150412080</v>
      </c>
      <c r="K19" s="6">
        <v>-0.16181516213603767</v>
      </c>
      <c r="M19" s="17">
        <v>0</v>
      </c>
      <c r="N19" s="18"/>
      <c r="O19" s="17">
        <v>3622848823</v>
      </c>
      <c r="P19" s="18"/>
      <c r="Q19" s="17">
        <v>1726763283</v>
      </c>
      <c r="R19" s="18"/>
      <c r="S19" s="17">
        <v>5349612106</v>
      </c>
      <c r="U19" s="6">
        <v>0.1098320689178483</v>
      </c>
    </row>
    <row r="20" spans="1:21" ht="18">
      <c r="A20" s="12" t="s">
        <v>28</v>
      </c>
      <c r="C20" s="17">
        <v>0</v>
      </c>
      <c r="D20" s="18"/>
      <c r="E20" s="17">
        <v>-5767517243</v>
      </c>
      <c r="F20" s="18"/>
      <c r="G20" s="17">
        <v>0</v>
      </c>
      <c r="H20" s="18"/>
      <c r="I20" s="17">
        <v>-5767517243</v>
      </c>
      <c r="K20" s="6">
        <v>0.43399669601857799</v>
      </c>
      <c r="M20" s="17">
        <v>0</v>
      </c>
      <c r="N20" s="18"/>
      <c r="O20" s="17">
        <v>3775362757</v>
      </c>
      <c r="P20" s="18"/>
      <c r="Q20" s="17">
        <v>0</v>
      </c>
      <c r="R20" s="18"/>
      <c r="S20" s="17">
        <v>3775362757</v>
      </c>
      <c r="U20" s="6">
        <v>7.7511396022831899E-2</v>
      </c>
    </row>
    <row r="21" spans="1:21" ht="18">
      <c r="A21" s="12" t="s">
        <v>29</v>
      </c>
      <c r="C21" s="17">
        <v>0</v>
      </c>
      <c r="D21" s="18"/>
      <c r="E21" s="17">
        <v>-3625790476</v>
      </c>
      <c r="F21" s="18"/>
      <c r="G21" s="17">
        <v>0</v>
      </c>
      <c r="H21" s="18"/>
      <c r="I21" s="17">
        <v>-3625790476</v>
      </c>
      <c r="K21" s="6">
        <v>0.27283509016803942</v>
      </c>
      <c r="M21" s="17">
        <v>0</v>
      </c>
      <c r="N21" s="18"/>
      <c r="O21" s="17">
        <v>-2639180688</v>
      </c>
      <c r="P21" s="18"/>
      <c r="Q21" s="17">
        <v>0</v>
      </c>
      <c r="R21" s="18"/>
      <c r="S21" s="17">
        <v>-2639180688</v>
      </c>
      <c r="U21" s="6">
        <v>-5.4184615532397687E-2</v>
      </c>
    </row>
    <row r="22" spans="1:21" ht="18">
      <c r="A22" s="12" t="s">
        <v>30</v>
      </c>
      <c r="C22" s="17">
        <v>0</v>
      </c>
      <c r="D22" s="18"/>
      <c r="E22" s="17">
        <v>-37909</v>
      </c>
      <c r="F22" s="18"/>
      <c r="G22" s="17">
        <v>0</v>
      </c>
      <c r="H22" s="18"/>
      <c r="I22" s="17">
        <v>-37909</v>
      </c>
      <c r="K22" s="6">
        <v>2.8525932487391219E-6</v>
      </c>
      <c r="M22" s="17">
        <v>0</v>
      </c>
      <c r="N22" s="18"/>
      <c r="O22" s="17">
        <v>1738184</v>
      </c>
      <c r="P22" s="18"/>
      <c r="Q22" s="17">
        <v>0</v>
      </c>
      <c r="R22" s="18"/>
      <c r="S22" s="17">
        <v>1738184</v>
      </c>
      <c r="U22" s="6">
        <v>3.5686390171314084E-5</v>
      </c>
    </row>
    <row r="23" spans="1:21" ht="18">
      <c r="A23" s="12" t="s">
        <v>32</v>
      </c>
      <c r="C23" s="17">
        <v>0</v>
      </c>
      <c r="D23" s="18"/>
      <c r="E23" s="17">
        <v>389667600</v>
      </c>
      <c r="F23" s="18"/>
      <c r="G23" s="17">
        <v>0</v>
      </c>
      <c r="H23" s="18"/>
      <c r="I23" s="17">
        <v>389667600</v>
      </c>
      <c r="K23" s="6">
        <v>-2.9321880424500162E-2</v>
      </c>
      <c r="M23" s="17">
        <v>0</v>
      </c>
      <c r="N23" s="18"/>
      <c r="O23" s="17">
        <v>-5964300</v>
      </c>
      <c r="P23" s="18"/>
      <c r="Q23" s="17">
        <v>0</v>
      </c>
      <c r="R23" s="18"/>
      <c r="S23" s="17">
        <v>-5964300</v>
      </c>
      <c r="U23" s="6">
        <v>-1.2245213216711728E-4</v>
      </c>
    </row>
    <row r="24" spans="1:21" ht="18">
      <c r="A24" s="12" t="s">
        <v>33</v>
      </c>
      <c r="C24" s="17">
        <v>0</v>
      </c>
      <c r="D24" s="18"/>
      <c r="E24" s="17">
        <v>-4595642512</v>
      </c>
      <c r="F24" s="18"/>
      <c r="G24" s="17">
        <v>2147178697</v>
      </c>
      <c r="H24" s="18"/>
      <c r="I24" s="17">
        <v>-2448463815</v>
      </c>
      <c r="K24" s="6">
        <v>0.18424309130947886</v>
      </c>
      <c r="M24" s="17">
        <v>0</v>
      </c>
      <c r="N24" s="18"/>
      <c r="O24" s="17">
        <v>3685025342</v>
      </c>
      <c r="P24" s="18"/>
      <c r="Q24" s="17">
        <v>2147178697</v>
      </c>
      <c r="R24" s="18"/>
      <c r="S24" s="17">
        <v>5832204039</v>
      </c>
      <c r="U24" s="6">
        <v>0.11974009017139031</v>
      </c>
    </row>
    <row r="25" spans="1:21" ht="18">
      <c r="A25" s="12" t="s">
        <v>34</v>
      </c>
      <c r="C25" s="17">
        <v>0</v>
      </c>
      <c r="D25" s="18"/>
      <c r="E25" s="17">
        <v>-1013931000</v>
      </c>
      <c r="F25" s="18"/>
      <c r="G25" s="17">
        <v>0</v>
      </c>
      <c r="H25" s="18"/>
      <c r="I25" s="17">
        <v>-1013931000</v>
      </c>
      <c r="K25" s="6">
        <v>7.6296729675995323E-2</v>
      </c>
      <c r="M25" s="17">
        <v>2000000000</v>
      </c>
      <c r="N25" s="18"/>
      <c r="O25" s="17">
        <v>2077564500</v>
      </c>
      <c r="P25" s="18"/>
      <c r="Q25" s="17">
        <v>0</v>
      </c>
      <c r="R25" s="18"/>
      <c r="S25" s="17">
        <v>4077564500</v>
      </c>
      <c r="U25" s="6">
        <v>8.3715853842688245E-2</v>
      </c>
    </row>
    <row r="26" spans="1:21" ht="18">
      <c r="A26" s="12" t="s">
        <v>35</v>
      </c>
      <c r="C26" s="17">
        <v>0</v>
      </c>
      <c r="D26" s="18"/>
      <c r="E26" s="17">
        <v>2128815501</v>
      </c>
      <c r="F26" s="18"/>
      <c r="G26" s="17">
        <v>0</v>
      </c>
      <c r="H26" s="18"/>
      <c r="I26" s="17">
        <v>2128815501</v>
      </c>
      <c r="K26" s="6">
        <v>-0.16019005317902849</v>
      </c>
      <c r="M26" s="17">
        <v>2595827600</v>
      </c>
      <c r="N26" s="18"/>
      <c r="O26" s="17">
        <v>2515872865</v>
      </c>
      <c r="P26" s="18"/>
      <c r="Q26" s="17">
        <v>0</v>
      </c>
      <c r="R26" s="18"/>
      <c r="S26" s="17">
        <v>5111700465</v>
      </c>
      <c r="U26" s="6">
        <v>0.10494754136091325</v>
      </c>
    </row>
    <row r="27" spans="1:21" ht="18">
      <c r="A27" s="12" t="s">
        <v>36</v>
      </c>
      <c r="C27" s="17">
        <v>0</v>
      </c>
      <c r="D27" s="18"/>
      <c r="E27" s="17">
        <v>-14214915</v>
      </c>
      <c r="F27" s="18"/>
      <c r="G27" s="17">
        <v>0</v>
      </c>
      <c r="H27" s="18"/>
      <c r="I27" s="17">
        <v>-14214915</v>
      </c>
      <c r="K27" s="6">
        <v>1.0696502297713069E-3</v>
      </c>
      <c r="M27" s="17">
        <v>0</v>
      </c>
      <c r="N27" s="18"/>
      <c r="O27" s="17">
        <v>-3880763190</v>
      </c>
      <c r="P27" s="18"/>
      <c r="Q27" s="17">
        <v>0</v>
      </c>
      <c r="R27" s="18"/>
      <c r="S27" s="17">
        <v>-3880763190</v>
      </c>
      <c r="U27" s="6">
        <v>-7.9675356211317952E-2</v>
      </c>
    </row>
    <row r="28" spans="1:21" ht="36">
      <c r="A28" s="12" t="s">
        <v>38</v>
      </c>
      <c r="C28" s="17">
        <v>0</v>
      </c>
      <c r="D28" s="18"/>
      <c r="E28" s="17">
        <v>-191084893</v>
      </c>
      <c r="F28" s="18"/>
      <c r="G28" s="17">
        <v>-10974614</v>
      </c>
      <c r="H28" s="18"/>
      <c r="I28" s="17">
        <v>-202059507</v>
      </c>
      <c r="K28" s="6">
        <v>1.5204663417968169E-2</v>
      </c>
      <c r="M28" s="17">
        <v>0</v>
      </c>
      <c r="N28" s="18"/>
      <c r="O28" s="17">
        <v>-1566022565</v>
      </c>
      <c r="P28" s="18"/>
      <c r="Q28" s="17">
        <v>-10974614</v>
      </c>
      <c r="R28" s="18"/>
      <c r="S28" s="17">
        <v>-1576997179</v>
      </c>
      <c r="U28" s="6">
        <v>-3.2377088172975722E-2</v>
      </c>
    </row>
    <row r="29" spans="1:21" ht="18">
      <c r="A29" s="12" t="s">
        <v>39</v>
      </c>
      <c r="C29" s="17">
        <v>0</v>
      </c>
      <c r="D29" s="18"/>
      <c r="E29" s="17">
        <v>-477144000</v>
      </c>
      <c r="F29" s="18"/>
      <c r="G29" s="17">
        <v>0</v>
      </c>
      <c r="H29" s="18"/>
      <c r="I29" s="17">
        <v>-477144000</v>
      </c>
      <c r="K29" s="6">
        <v>3.5904343376938971E-2</v>
      </c>
      <c r="M29" s="17">
        <v>560000000</v>
      </c>
      <c r="N29" s="18"/>
      <c r="O29" s="17">
        <v>1272384000</v>
      </c>
      <c r="P29" s="18"/>
      <c r="Q29" s="17">
        <v>0</v>
      </c>
      <c r="R29" s="18"/>
      <c r="S29" s="17">
        <v>1832384000</v>
      </c>
      <c r="U29" s="6">
        <v>3.7620395980904893E-2</v>
      </c>
    </row>
    <row r="30" spans="1:21" ht="18">
      <c r="A30" s="12" t="s">
        <v>40</v>
      </c>
      <c r="C30" s="17">
        <v>0</v>
      </c>
      <c r="D30" s="18"/>
      <c r="E30" s="17">
        <v>-351783142</v>
      </c>
      <c r="F30" s="18"/>
      <c r="G30" s="17">
        <v>0</v>
      </c>
      <c r="H30" s="18"/>
      <c r="I30" s="17">
        <v>-351783142</v>
      </c>
      <c r="K30" s="6">
        <v>2.647113392306407E-2</v>
      </c>
      <c r="M30" s="17">
        <v>108333300</v>
      </c>
      <c r="N30" s="18"/>
      <c r="O30" s="17">
        <v>-1407132567</v>
      </c>
      <c r="P30" s="18"/>
      <c r="Q30" s="17">
        <v>0</v>
      </c>
      <c r="R30" s="18"/>
      <c r="S30" s="17">
        <v>-1298799267</v>
      </c>
      <c r="U30" s="6">
        <v>-2.6665449340448847E-2</v>
      </c>
    </row>
    <row r="31" spans="1:21" ht="18">
      <c r="A31" s="12" t="s">
        <v>41</v>
      </c>
      <c r="C31" s="17">
        <v>5715</v>
      </c>
      <c r="D31" s="18"/>
      <c r="E31" s="17">
        <v>-41905510</v>
      </c>
      <c r="F31" s="18"/>
      <c r="G31" s="17">
        <v>0</v>
      </c>
      <c r="H31" s="18"/>
      <c r="I31" s="17">
        <v>-41899795</v>
      </c>
      <c r="K31" s="6">
        <v>3.1528943612480734E-3</v>
      </c>
      <c r="M31" s="17">
        <v>58828515</v>
      </c>
      <c r="N31" s="18"/>
      <c r="O31" s="17">
        <v>-133512897</v>
      </c>
      <c r="P31" s="18"/>
      <c r="Q31" s="17">
        <v>0</v>
      </c>
      <c r="R31" s="18"/>
      <c r="S31" s="17">
        <v>-74684382</v>
      </c>
      <c r="U31" s="6">
        <v>-1.5333336377250431E-3</v>
      </c>
    </row>
    <row r="32" spans="1:21" ht="18">
      <c r="A32" s="12" t="s">
        <v>215</v>
      </c>
      <c r="C32" s="17">
        <v>0</v>
      </c>
      <c r="D32" s="18"/>
      <c r="E32" s="17">
        <v>-482335624</v>
      </c>
      <c r="F32" s="18"/>
      <c r="G32" s="17">
        <v>0</v>
      </c>
      <c r="H32" s="18"/>
      <c r="I32" s="17">
        <v>-482335624</v>
      </c>
      <c r="K32" s="6">
        <v>3.6295005002737385E-2</v>
      </c>
      <c r="M32" s="17">
        <v>0</v>
      </c>
      <c r="N32" s="18"/>
      <c r="O32" s="17">
        <v>-482335624</v>
      </c>
      <c r="P32" s="18"/>
      <c r="Q32" s="17">
        <v>0</v>
      </c>
      <c r="R32" s="18"/>
      <c r="S32" s="17">
        <v>-482335624</v>
      </c>
      <c r="U32" s="6">
        <v>-9.9027590126179073E-3</v>
      </c>
    </row>
    <row r="33" spans="1:21" ht="18">
      <c r="A33" s="12" t="s">
        <v>42</v>
      </c>
      <c r="C33" s="17">
        <v>0</v>
      </c>
      <c r="D33" s="18"/>
      <c r="E33" s="17">
        <v>-1746731131</v>
      </c>
      <c r="F33" s="18"/>
      <c r="G33" s="17">
        <v>0</v>
      </c>
      <c r="H33" s="18"/>
      <c r="I33" s="17">
        <v>-1746731131</v>
      </c>
      <c r="K33" s="6">
        <v>0.13143879900955052</v>
      </c>
      <c r="M33" s="17">
        <v>640000000</v>
      </c>
      <c r="N33" s="18"/>
      <c r="O33" s="17">
        <v>-1917235582</v>
      </c>
      <c r="P33" s="18"/>
      <c r="Q33" s="17">
        <v>-707182390</v>
      </c>
      <c r="R33" s="18"/>
      <c r="S33" s="17">
        <v>-1984417972</v>
      </c>
      <c r="U33" s="6">
        <v>-4.0741782234654002E-2</v>
      </c>
    </row>
    <row r="34" spans="1:21" ht="18">
      <c r="A34" s="12" t="s">
        <v>43</v>
      </c>
      <c r="C34" s="17">
        <v>0</v>
      </c>
      <c r="D34" s="18"/>
      <c r="E34" s="17">
        <v>1614834225</v>
      </c>
      <c r="F34" s="18"/>
      <c r="G34" s="17">
        <v>0</v>
      </c>
      <c r="H34" s="18"/>
      <c r="I34" s="17">
        <v>1614834225</v>
      </c>
      <c r="K34" s="6">
        <v>-0.12151376211632783</v>
      </c>
      <c r="M34" s="17">
        <v>0</v>
      </c>
      <c r="N34" s="18"/>
      <c r="O34" s="17">
        <v>11071231875</v>
      </c>
      <c r="P34" s="18"/>
      <c r="Q34" s="17">
        <v>0</v>
      </c>
      <c r="R34" s="18"/>
      <c r="S34" s="17">
        <v>11071231875</v>
      </c>
      <c r="U34" s="6">
        <v>0.22730177033521146</v>
      </c>
    </row>
    <row r="35" spans="1:21" ht="18">
      <c r="A35" s="12" t="s">
        <v>190</v>
      </c>
      <c r="C35" s="18">
        <v>0</v>
      </c>
      <c r="D35" s="18"/>
      <c r="E35" s="18">
        <v>0</v>
      </c>
      <c r="F35" s="18"/>
      <c r="G35" s="18">
        <v>0</v>
      </c>
      <c r="H35" s="18"/>
      <c r="I35" s="18">
        <v>0</v>
      </c>
      <c r="K35" s="1">
        <v>0</v>
      </c>
      <c r="L35" s="5"/>
      <c r="M35" s="17">
        <v>0</v>
      </c>
      <c r="N35" s="18"/>
      <c r="O35" s="17">
        <v>0</v>
      </c>
      <c r="P35" s="18"/>
      <c r="Q35" s="17">
        <v>46407332</v>
      </c>
      <c r="R35" s="18"/>
      <c r="S35" s="17">
        <v>46407332</v>
      </c>
      <c r="U35" s="6">
        <v>9.5278184390243468E-4</v>
      </c>
    </row>
    <row r="36" spans="1:21" ht="36">
      <c r="A36" s="12" t="s">
        <v>199</v>
      </c>
      <c r="C36" s="18">
        <v>0</v>
      </c>
      <c r="D36" s="18"/>
      <c r="E36" s="18">
        <v>0</v>
      </c>
      <c r="F36" s="18"/>
      <c r="G36" s="18">
        <v>0</v>
      </c>
      <c r="H36" s="18"/>
      <c r="I36" s="18">
        <v>0</v>
      </c>
      <c r="K36" s="1">
        <v>0</v>
      </c>
      <c r="L36" s="5"/>
      <c r="M36" s="17">
        <v>0</v>
      </c>
      <c r="N36" s="18"/>
      <c r="O36" s="17">
        <v>0</v>
      </c>
      <c r="P36" s="18"/>
      <c r="Q36" s="17">
        <v>4680233</v>
      </c>
      <c r="R36" s="18"/>
      <c r="S36" s="17">
        <v>4680233</v>
      </c>
      <c r="U36" s="6">
        <v>9.6089148749879081E-5</v>
      </c>
    </row>
    <row r="37" spans="1:21" ht="18">
      <c r="A37" s="12" t="s">
        <v>160</v>
      </c>
      <c r="C37" s="18">
        <v>0</v>
      </c>
      <c r="D37" s="18"/>
      <c r="E37" s="18">
        <v>0</v>
      </c>
      <c r="F37" s="18"/>
      <c r="G37" s="18">
        <v>0</v>
      </c>
      <c r="H37" s="18"/>
      <c r="I37" s="18">
        <v>0</v>
      </c>
      <c r="K37" s="1">
        <v>0</v>
      </c>
      <c r="L37" s="5"/>
      <c r="M37" s="17">
        <v>12399000</v>
      </c>
      <c r="N37" s="18"/>
      <c r="O37" s="17">
        <v>0</v>
      </c>
      <c r="P37" s="18"/>
      <c r="Q37" s="17">
        <v>174102418</v>
      </c>
      <c r="R37" s="18"/>
      <c r="S37" s="17">
        <v>186501418</v>
      </c>
      <c r="U37" s="6">
        <v>3.8290321221754083E-3</v>
      </c>
    </row>
    <row r="38" spans="1:21" ht="18">
      <c r="A38" s="12" t="s">
        <v>216</v>
      </c>
      <c r="C38" s="18">
        <v>0</v>
      </c>
      <c r="D38" s="18"/>
      <c r="E38" s="18">
        <v>0</v>
      </c>
      <c r="F38" s="18"/>
      <c r="G38" s="18">
        <v>0</v>
      </c>
      <c r="H38" s="18"/>
      <c r="I38" s="18">
        <v>0</v>
      </c>
      <c r="K38" s="1">
        <v>0</v>
      </c>
      <c r="L38" s="5"/>
      <c r="M38" s="17">
        <v>0</v>
      </c>
      <c r="N38" s="18"/>
      <c r="O38" s="17">
        <v>0</v>
      </c>
      <c r="P38" s="18"/>
      <c r="Q38" s="17">
        <v>-584054960</v>
      </c>
      <c r="R38" s="18"/>
      <c r="S38" s="17">
        <v>-584054960</v>
      </c>
      <c r="U38" s="6">
        <v>-1.1991143160937646E-2</v>
      </c>
    </row>
    <row r="39" spans="1:21" ht="18">
      <c r="A39" s="12" t="s">
        <v>201</v>
      </c>
      <c r="C39" s="18">
        <v>0</v>
      </c>
      <c r="D39" s="18"/>
      <c r="E39" s="18">
        <v>0</v>
      </c>
      <c r="F39" s="18"/>
      <c r="G39" s="18">
        <v>0</v>
      </c>
      <c r="H39" s="18"/>
      <c r="I39" s="18">
        <v>0</v>
      </c>
      <c r="K39" s="1">
        <v>0</v>
      </c>
      <c r="L39" s="5"/>
      <c r="M39" s="17">
        <v>0</v>
      </c>
      <c r="N39" s="18"/>
      <c r="O39" s="17">
        <v>0</v>
      </c>
      <c r="P39" s="18"/>
      <c r="Q39" s="17">
        <v>49349611</v>
      </c>
      <c r="R39" s="18"/>
      <c r="S39" s="17">
        <v>49349611</v>
      </c>
      <c r="U39" s="6">
        <v>1.0131893245758639E-3</v>
      </c>
    </row>
    <row r="40" spans="1:21" ht="18">
      <c r="A40" s="12" t="s">
        <v>163</v>
      </c>
      <c r="C40" s="18">
        <v>0</v>
      </c>
      <c r="D40" s="18"/>
      <c r="E40" s="18">
        <v>0</v>
      </c>
      <c r="F40" s="18"/>
      <c r="G40" s="18">
        <v>0</v>
      </c>
      <c r="H40" s="18"/>
      <c r="I40" s="18">
        <v>0</v>
      </c>
      <c r="K40" s="1">
        <v>0</v>
      </c>
      <c r="L40" s="5"/>
      <c r="M40" s="17">
        <v>649940000</v>
      </c>
      <c r="N40" s="18"/>
      <c r="O40" s="17">
        <v>0</v>
      </c>
      <c r="P40" s="18"/>
      <c r="Q40" s="17">
        <v>3023125683</v>
      </c>
      <c r="R40" s="18"/>
      <c r="S40" s="17">
        <v>3673065683</v>
      </c>
      <c r="U40" s="6">
        <v>7.5411150423891973E-2</v>
      </c>
    </row>
    <row r="41" spans="1:21" ht="18">
      <c r="A41" s="12" t="s">
        <v>202</v>
      </c>
      <c r="C41" s="18">
        <v>0</v>
      </c>
      <c r="D41" s="18"/>
      <c r="E41" s="18">
        <v>0</v>
      </c>
      <c r="F41" s="18"/>
      <c r="G41" s="18">
        <v>0</v>
      </c>
      <c r="H41" s="18"/>
      <c r="I41" s="18">
        <v>0</v>
      </c>
      <c r="K41" s="1">
        <v>0</v>
      </c>
      <c r="L41" s="5"/>
      <c r="M41" s="17">
        <v>0</v>
      </c>
      <c r="N41" s="18"/>
      <c r="O41" s="17">
        <v>0</v>
      </c>
      <c r="P41" s="18"/>
      <c r="Q41" s="17">
        <v>-1146475</v>
      </c>
      <c r="R41" s="18"/>
      <c r="S41" s="17">
        <v>-1146475</v>
      </c>
      <c r="U41" s="6">
        <v>-2.3538103084401486E-5</v>
      </c>
    </row>
    <row r="42" spans="1:21" ht="18">
      <c r="A42" s="12" t="s">
        <v>217</v>
      </c>
      <c r="C42" s="18">
        <v>0</v>
      </c>
      <c r="D42" s="18"/>
      <c r="E42" s="18">
        <v>0</v>
      </c>
      <c r="F42" s="18"/>
      <c r="G42" s="18">
        <v>0</v>
      </c>
      <c r="H42" s="18"/>
      <c r="I42" s="18">
        <v>0</v>
      </c>
      <c r="K42" s="1">
        <v>0</v>
      </c>
      <c r="L42" s="5"/>
      <c r="M42" s="17">
        <v>0</v>
      </c>
      <c r="N42" s="18"/>
      <c r="O42" s="17">
        <v>0</v>
      </c>
      <c r="P42" s="18"/>
      <c r="Q42" s="17">
        <v>5574540010</v>
      </c>
      <c r="R42" s="18"/>
      <c r="S42" s="17">
        <v>5574540010</v>
      </c>
      <c r="U42" s="6">
        <v>0.11445002935388952</v>
      </c>
    </row>
    <row r="43" spans="1:21" ht="18">
      <c r="A43" s="7" t="s">
        <v>44</v>
      </c>
      <c r="C43" s="19">
        <f>SUM(C9:$C$42)</f>
        <v>5715</v>
      </c>
      <c r="D43" s="18"/>
      <c r="E43" s="19">
        <f>SUM(E9:$E$42)</f>
        <v>-17634987832</v>
      </c>
      <c r="F43" s="18"/>
      <c r="G43" s="19">
        <f>SUM(G9:$G$42)</f>
        <v>2308712022</v>
      </c>
      <c r="H43" s="18"/>
      <c r="I43" s="19">
        <f>SUM(I9:$I$42)</f>
        <v>-15326270095</v>
      </c>
      <c r="K43" s="8">
        <f>SUM(K9:$K$42)</f>
        <v>1.1532779709659791</v>
      </c>
      <c r="M43" s="19">
        <f>SUM(M9:$M$42)</f>
        <v>7203575815</v>
      </c>
      <c r="N43" s="18"/>
      <c r="O43" s="19">
        <f>SUM(O9:$O$42)</f>
        <v>4864977853</v>
      </c>
      <c r="P43" s="18"/>
      <c r="Q43" s="19">
        <f>SUM(Q9:$Q$42)</f>
        <v>13396165449</v>
      </c>
      <c r="R43" s="18"/>
      <c r="S43" s="19">
        <f>SUM(S9:$S$42)</f>
        <v>25464719117</v>
      </c>
      <c r="U43" s="8">
        <f>SUM(U9:$U$42)</f>
        <v>0.52281225808785636</v>
      </c>
    </row>
    <row r="44" spans="1:21" ht="18">
      <c r="C44" s="9"/>
      <c r="E44" s="9"/>
      <c r="G44" s="9"/>
      <c r="I44" s="9"/>
      <c r="K44" s="9"/>
      <c r="M44" s="9"/>
      <c r="O44" s="9"/>
      <c r="Q44" s="9"/>
      <c r="S44" s="9"/>
      <c r="U44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22" bottom="0.17" header="0.17" footer="0.17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topLeftCell="A19" workbookViewId="0">
      <selection activeCell="M55" sqref="M55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5" spans="1:17" ht="18.75">
      <c r="A5" s="33" t="s">
        <v>218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18.75">
      <c r="C7" s="34" t="s">
        <v>151</v>
      </c>
      <c r="D7" s="34"/>
      <c r="E7" s="34"/>
      <c r="F7" s="34"/>
      <c r="G7" s="34"/>
      <c r="H7" s="34"/>
      <c r="I7" s="34"/>
      <c r="J7" s="26"/>
      <c r="K7" s="34" t="s">
        <v>7</v>
      </c>
      <c r="L7" s="34"/>
      <c r="M7" s="34"/>
      <c r="N7" s="34"/>
      <c r="O7" s="34"/>
      <c r="P7" s="34"/>
      <c r="Q7" s="34"/>
    </row>
    <row r="8" spans="1:17" ht="18.75">
      <c r="C8" s="11" t="s">
        <v>219</v>
      </c>
      <c r="E8" s="11" t="s">
        <v>209</v>
      </c>
      <c r="G8" s="11" t="s">
        <v>210</v>
      </c>
      <c r="I8" s="11" t="s">
        <v>44</v>
      </c>
      <c r="K8" s="11" t="s">
        <v>219</v>
      </c>
      <c r="M8" s="11" t="s">
        <v>209</v>
      </c>
      <c r="O8" s="11" t="s">
        <v>210</v>
      </c>
      <c r="Q8" s="11" t="s">
        <v>44</v>
      </c>
    </row>
    <row r="9" spans="1:17" ht="18">
      <c r="A9" s="12" t="s">
        <v>60</v>
      </c>
      <c r="C9" s="17">
        <v>1209127747</v>
      </c>
      <c r="D9" s="18"/>
      <c r="E9" s="17">
        <v>-1964125238</v>
      </c>
      <c r="F9" s="18"/>
      <c r="G9" s="17">
        <v>0</v>
      </c>
      <c r="H9" s="18"/>
      <c r="I9" s="17">
        <v>-754997491</v>
      </c>
      <c r="J9" s="18"/>
      <c r="K9" s="17">
        <v>4000114547</v>
      </c>
      <c r="L9" s="18"/>
      <c r="M9" s="17">
        <v>1557903228</v>
      </c>
      <c r="N9" s="18"/>
      <c r="O9" s="17">
        <v>0</v>
      </c>
      <c r="P9" s="18"/>
      <c r="Q9" s="17">
        <v>5558017775</v>
      </c>
    </row>
    <row r="10" spans="1:17" ht="36">
      <c r="A10" s="12" t="s">
        <v>66</v>
      </c>
      <c r="C10" s="17">
        <v>0</v>
      </c>
      <c r="D10" s="18"/>
      <c r="E10" s="17">
        <v>680888027</v>
      </c>
      <c r="F10" s="18"/>
      <c r="G10" s="17">
        <v>0</v>
      </c>
      <c r="H10" s="18"/>
      <c r="I10" s="17">
        <v>680888027</v>
      </c>
      <c r="J10" s="18"/>
      <c r="K10" s="17">
        <v>0</v>
      </c>
      <c r="L10" s="18"/>
      <c r="M10" s="17">
        <v>2740719225</v>
      </c>
      <c r="N10" s="18"/>
      <c r="O10" s="17">
        <v>0</v>
      </c>
      <c r="P10" s="18"/>
      <c r="Q10" s="17">
        <v>2740719225</v>
      </c>
    </row>
    <row r="11" spans="1:17" ht="36">
      <c r="A11" s="12" t="s">
        <v>70</v>
      </c>
      <c r="C11" s="17">
        <v>0</v>
      </c>
      <c r="D11" s="18"/>
      <c r="E11" s="17">
        <v>-129481514</v>
      </c>
      <c r="F11" s="18"/>
      <c r="G11" s="17">
        <v>0</v>
      </c>
      <c r="H11" s="18"/>
      <c r="I11" s="17">
        <v>-129481514</v>
      </c>
      <c r="J11" s="18"/>
      <c r="K11" s="17">
        <v>0</v>
      </c>
      <c r="L11" s="18"/>
      <c r="M11" s="17">
        <v>-129481514</v>
      </c>
      <c r="N11" s="18"/>
      <c r="O11" s="17">
        <v>0</v>
      </c>
      <c r="P11" s="18"/>
      <c r="Q11" s="17">
        <v>-129481514</v>
      </c>
    </row>
    <row r="12" spans="1:17" ht="36">
      <c r="A12" s="12" t="s">
        <v>74</v>
      </c>
      <c r="C12" s="17">
        <v>0</v>
      </c>
      <c r="D12" s="18"/>
      <c r="E12" s="17">
        <v>397291343</v>
      </c>
      <c r="F12" s="18"/>
      <c r="G12" s="17">
        <v>0</v>
      </c>
      <c r="H12" s="18"/>
      <c r="I12" s="17">
        <v>397291343</v>
      </c>
      <c r="J12" s="18"/>
      <c r="K12" s="17">
        <v>0</v>
      </c>
      <c r="L12" s="18"/>
      <c r="M12" s="17">
        <v>1926482466</v>
      </c>
      <c r="N12" s="18"/>
      <c r="O12" s="17">
        <v>0</v>
      </c>
      <c r="P12" s="18"/>
      <c r="Q12" s="17">
        <v>1926482466</v>
      </c>
    </row>
    <row r="13" spans="1:17" ht="36">
      <c r="A13" s="12" t="s">
        <v>77</v>
      </c>
      <c r="C13" s="17">
        <v>0</v>
      </c>
      <c r="D13" s="18"/>
      <c r="E13" s="17">
        <v>130739497</v>
      </c>
      <c r="F13" s="18"/>
      <c r="G13" s="17">
        <v>0</v>
      </c>
      <c r="H13" s="18"/>
      <c r="I13" s="17">
        <v>130739497</v>
      </c>
      <c r="J13" s="18"/>
      <c r="K13" s="17">
        <v>0</v>
      </c>
      <c r="L13" s="18"/>
      <c r="M13" s="17">
        <v>130739497</v>
      </c>
      <c r="N13" s="18"/>
      <c r="O13" s="17">
        <v>0</v>
      </c>
      <c r="P13" s="18"/>
      <c r="Q13" s="17">
        <v>130739497</v>
      </c>
    </row>
    <row r="14" spans="1:17" ht="36">
      <c r="A14" s="12" t="s">
        <v>80</v>
      </c>
      <c r="C14" s="17">
        <v>0</v>
      </c>
      <c r="D14" s="18"/>
      <c r="E14" s="17">
        <v>125805235</v>
      </c>
      <c r="F14" s="18"/>
      <c r="G14" s="17">
        <v>0</v>
      </c>
      <c r="H14" s="18"/>
      <c r="I14" s="17">
        <v>125805235</v>
      </c>
      <c r="J14" s="18"/>
      <c r="K14" s="17">
        <v>0</v>
      </c>
      <c r="L14" s="18"/>
      <c r="M14" s="17">
        <v>1693541463</v>
      </c>
      <c r="N14" s="18"/>
      <c r="O14" s="17">
        <v>0</v>
      </c>
      <c r="P14" s="18"/>
      <c r="Q14" s="17">
        <v>1693541463</v>
      </c>
    </row>
    <row r="15" spans="1:17" ht="36">
      <c r="A15" s="12" t="s">
        <v>83</v>
      </c>
      <c r="C15" s="17">
        <v>0</v>
      </c>
      <c r="D15" s="18"/>
      <c r="E15" s="17">
        <v>-1045243387</v>
      </c>
      <c r="F15" s="18"/>
      <c r="G15" s="17">
        <v>1401506277</v>
      </c>
      <c r="H15" s="18"/>
      <c r="I15" s="17">
        <v>356262890</v>
      </c>
      <c r="J15" s="18"/>
      <c r="K15" s="17">
        <v>0</v>
      </c>
      <c r="L15" s="18"/>
      <c r="M15" s="17">
        <v>0</v>
      </c>
      <c r="N15" s="18"/>
      <c r="O15" s="17">
        <v>1401506277</v>
      </c>
      <c r="P15" s="18"/>
      <c r="Q15" s="17">
        <v>1401506277</v>
      </c>
    </row>
    <row r="16" spans="1:17" ht="36">
      <c r="A16" s="12" t="s">
        <v>86</v>
      </c>
      <c r="C16" s="17">
        <v>0</v>
      </c>
      <c r="D16" s="18"/>
      <c r="E16" s="17">
        <v>-1630684839</v>
      </c>
      <c r="F16" s="18"/>
      <c r="G16" s="17">
        <v>2005109240</v>
      </c>
      <c r="H16" s="18"/>
      <c r="I16" s="17">
        <v>374424401</v>
      </c>
      <c r="J16" s="18"/>
      <c r="K16" s="17">
        <v>0</v>
      </c>
      <c r="L16" s="18"/>
      <c r="M16" s="17">
        <v>0</v>
      </c>
      <c r="N16" s="18"/>
      <c r="O16" s="17">
        <v>2005109240</v>
      </c>
      <c r="P16" s="18"/>
      <c r="Q16" s="17">
        <v>2005109240</v>
      </c>
    </row>
    <row r="17" spans="1:17" ht="36">
      <c r="A17" s="12" t="s">
        <v>88</v>
      </c>
      <c r="C17" s="17">
        <v>0</v>
      </c>
      <c r="D17" s="18"/>
      <c r="E17" s="17">
        <v>188004672</v>
      </c>
      <c r="F17" s="18"/>
      <c r="G17" s="17">
        <v>0</v>
      </c>
      <c r="H17" s="18"/>
      <c r="I17" s="17">
        <v>188004672</v>
      </c>
      <c r="J17" s="18"/>
      <c r="K17" s="17">
        <v>0</v>
      </c>
      <c r="L17" s="18"/>
      <c r="M17" s="17">
        <v>625738946</v>
      </c>
      <c r="N17" s="18"/>
      <c r="O17" s="17">
        <v>0</v>
      </c>
      <c r="P17" s="18"/>
      <c r="Q17" s="17">
        <v>625738946</v>
      </c>
    </row>
    <row r="18" spans="1:17" ht="36">
      <c r="A18" s="12" t="s">
        <v>90</v>
      </c>
      <c r="C18" s="17">
        <v>30342295</v>
      </c>
      <c r="D18" s="18"/>
      <c r="E18" s="17">
        <v>20602665</v>
      </c>
      <c r="F18" s="18"/>
      <c r="G18" s="17">
        <v>0</v>
      </c>
      <c r="H18" s="18"/>
      <c r="I18" s="17">
        <v>50944960</v>
      </c>
      <c r="J18" s="18"/>
      <c r="K18" s="17">
        <v>127812262</v>
      </c>
      <c r="L18" s="18"/>
      <c r="M18" s="17">
        <v>58990906</v>
      </c>
      <c r="N18" s="18"/>
      <c r="O18" s="17">
        <v>0</v>
      </c>
      <c r="P18" s="18"/>
      <c r="Q18" s="17">
        <v>186803168</v>
      </c>
    </row>
    <row r="19" spans="1:17" ht="36">
      <c r="A19" s="12" t="s">
        <v>191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J19" s="17"/>
      <c r="K19" s="17">
        <v>0</v>
      </c>
      <c r="L19" s="18"/>
      <c r="M19" s="17">
        <v>0</v>
      </c>
      <c r="N19" s="18"/>
      <c r="O19" s="17">
        <v>50985336</v>
      </c>
      <c r="P19" s="18"/>
      <c r="Q19" s="17">
        <v>50985336</v>
      </c>
    </row>
    <row r="20" spans="1:17" ht="36">
      <c r="A20" s="12" t="s">
        <v>192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J20" s="17"/>
      <c r="K20" s="17">
        <v>0</v>
      </c>
      <c r="L20" s="18"/>
      <c r="M20" s="17">
        <v>0</v>
      </c>
      <c r="N20" s="18"/>
      <c r="O20" s="17">
        <v>237484379</v>
      </c>
      <c r="P20" s="18"/>
      <c r="Q20" s="17">
        <v>237484379</v>
      </c>
    </row>
    <row r="21" spans="1:17" ht="36">
      <c r="A21" s="12" t="s">
        <v>193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J21" s="17"/>
      <c r="K21" s="17">
        <v>0</v>
      </c>
      <c r="L21" s="18"/>
      <c r="M21" s="17">
        <v>0</v>
      </c>
      <c r="N21" s="18"/>
      <c r="O21" s="17">
        <v>794931560</v>
      </c>
      <c r="P21" s="18"/>
      <c r="Q21" s="17">
        <v>794931560</v>
      </c>
    </row>
    <row r="22" spans="1:17" ht="36">
      <c r="A22" s="12" t="s">
        <v>194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J22" s="17"/>
      <c r="K22" s="17">
        <v>0</v>
      </c>
      <c r="L22" s="18"/>
      <c r="M22" s="17">
        <v>0</v>
      </c>
      <c r="N22" s="18"/>
      <c r="O22" s="17">
        <v>396892645</v>
      </c>
      <c r="P22" s="18"/>
      <c r="Q22" s="17">
        <v>396892645</v>
      </c>
    </row>
    <row r="23" spans="1:17" ht="36">
      <c r="A23" s="12" t="s">
        <v>195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J23" s="17"/>
      <c r="K23" s="17">
        <v>0</v>
      </c>
      <c r="L23" s="18"/>
      <c r="M23" s="17">
        <v>0</v>
      </c>
      <c r="N23" s="18"/>
      <c r="O23" s="17">
        <v>1060499490</v>
      </c>
      <c r="P23" s="18"/>
      <c r="Q23" s="17">
        <v>1060499490</v>
      </c>
    </row>
    <row r="24" spans="1:17" ht="36">
      <c r="A24" s="12" t="s">
        <v>196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J24" s="17"/>
      <c r="K24" s="17">
        <v>0</v>
      </c>
      <c r="L24" s="18"/>
      <c r="M24" s="17">
        <v>0</v>
      </c>
      <c r="N24" s="18"/>
      <c r="O24" s="17">
        <v>400045237</v>
      </c>
      <c r="P24" s="18"/>
      <c r="Q24" s="17">
        <v>400045237</v>
      </c>
    </row>
    <row r="25" spans="1:17" ht="36">
      <c r="A25" s="12" t="s">
        <v>197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J25" s="17"/>
      <c r="K25" s="17">
        <v>0</v>
      </c>
      <c r="L25" s="18"/>
      <c r="M25" s="17">
        <v>0</v>
      </c>
      <c r="N25" s="18"/>
      <c r="O25" s="17">
        <v>444795100</v>
      </c>
      <c r="P25" s="18"/>
      <c r="Q25" s="17">
        <v>444795100</v>
      </c>
    </row>
    <row r="26" spans="1:17" ht="36">
      <c r="A26" s="12" t="s">
        <v>198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J26" s="17"/>
      <c r="K26" s="17">
        <v>0</v>
      </c>
      <c r="L26" s="18"/>
      <c r="M26" s="17">
        <v>0</v>
      </c>
      <c r="N26" s="18"/>
      <c r="O26" s="17">
        <v>485445985</v>
      </c>
      <c r="P26" s="18"/>
      <c r="Q26" s="17">
        <v>485445985</v>
      </c>
    </row>
    <row r="27" spans="1:17" ht="18">
      <c r="A27" s="7" t="s">
        <v>44</v>
      </c>
      <c r="C27" s="19">
        <f>SUM(C9:$C$26)</f>
        <v>1239470042</v>
      </c>
      <c r="D27" s="18"/>
      <c r="E27" s="19">
        <f>SUM(E9:$E$26)</f>
        <v>-3226203539</v>
      </c>
      <c r="F27" s="18"/>
      <c r="G27" s="19">
        <f>SUM(G9:$G$26)</f>
        <v>3406615517</v>
      </c>
      <c r="H27" s="18"/>
      <c r="I27" s="19">
        <f>SUM(I9:$I$26)</f>
        <v>1419882020</v>
      </c>
      <c r="J27" s="18"/>
      <c r="K27" s="19">
        <f>SUM(K9:$K$26)</f>
        <v>4127926809</v>
      </c>
      <c r="L27" s="18"/>
      <c r="M27" s="19">
        <f>SUM(M9:$M$26)</f>
        <v>8604634217</v>
      </c>
      <c r="N27" s="18"/>
      <c r="O27" s="19">
        <f>SUM(O9:$O$26)</f>
        <v>7277695249</v>
      </c>
      <c r="P27" s="18"/>
      <c r="Q27" s="19">
        <f>SUM(Q9:$Q$26)</f>
        <v>20010256275</v>
      </c>
    </row>
    <row r="28" spans="1:17" ht="18">
      <c r="C28" s="9"/>
      <c r="E28" s="9"/>
      <c r="G28" s="9"/>
      <c r="I28" s="9"/>
      <c r="K28" s="9"/>
      <c r="M28" s="9"/>
      <c r="O28" s="9"/>
      <c r="Q28" s="9"/>
    </row>
  </sheetData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topLeftCell="A4" workbookViewId="0">
      <selection activeCell="E9" sqref="E9:E16"/>
    </sheetView>
  </sheetViews>
  <sheetFormatPr defaultRowHeight="17.2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ht="18.75">
      <c r="A5" s="33" t="s">
        <v>220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7" spans="1:11" ht="18.75">
      <c r="A7" s="34" t="s">
        <v>221</v>
      </c>
      <c r="B7" s="35"/>
      <c r="C7" s="35"/>
      <c r="E7" s="34" t="s">
        <v>151</v>
      </c>
      <c r="F7" s="35"/>
      <c r="G7" s="35"/>
      <c r="I7" s="34" t="s">
        <v>7</v>
      </c>
      <c r="J7" s="35"/>
      <c r="K7" s="35"/>
    </row>
    <row r="8" spans="1:11" ht="37.5">
      <c r="A8" s="11" t="s">
        <v>222</v>
      </c>
      <c r="C8" s="11" t="s">
        <v>105</v>
      </c>
      <c r="E8" s="11" t="s">
        <v>223</v>
      </c>
      <c r="G8" s="11" t="s">
        <v>224</v>
      </c>
      <c r="I8" s="11" t="s">
        <v>223</v>
      </c>
      <c r="K8" s="11" t="s">
        <v>224</v>
      </c>
    </row>
    <row r="9" spans="1:11" ht="18">
      <c r="A9" s="12" t="s">
        <v>225</v>
      </c>
      <c r="C9" s="5" t="s">
        <v>117</v>
      </c>
      <c r="E9" s="17">
        <v>657534240</v>
      </c>
      <c r="G9" s="6">
        <f>E9/E15</f>
        <v>1.069724721158396</v>
      </c>
      <c r="I9" s="4">
        <v>2673972576</v>
      </c>
      <c r="K9" s="6">
        <f>I9/I15</f>
        <v>0.83209592549001343</v>
      </c>
    </row>
    <row r="10" spans="1:11" ht="36">
      <c r="A10" s="12" t="s">
        <v>226</v>
      </c>
      <c r="C10" s="5" t="s">
        <v>113</v>
      </c>
      <c r="E10" s="17">
        <v>746332</v>
      </c>
      <c r="G10" s="6">
        <f>E10/E15</f>
        <v>1.2141874019999141E-3</v>
      </c>
      <c r="I10" s="4">
        <v>6359010</v>
      </c>
      <c r="K10" s="6">
        <f>I10/I15</f>
        <v>1.9788184660687598E-3</v>
      </c>
    </row>
    <row r="11" spans="1:11" ht="18">
      <c r="A11" s="12" t="s">
        <v>227</v>
      </c>
      <c r="C11" s="5" t="s">
        <v>121</v>
      </c>
      <c r="E11" s="17">
        <v>-23120159</v>
      </c>
      <c r="G11" s="6">
        <f>E11/E15</f>
        <v>-3.7613563119409228E-2</v>
      </c>
      <c r="I11" s="4">
        <v>33197989</v>
      </c>
      <c r="K11" s="6">
        <f>I11/I15</f>
        <v>1.0330663683426753E-2</v>
      </c>
    </row>
    <row r="12" spans="1:11" ht="18">
      <c r="A12" s="12" t="s">
        <v>228</v>
      </c>
      <c r="C12" s="5" t="s">
        <v>127</v>
      </c>
      <c r="E12" s="17">
        <v>-20484294</v>
      </c>
      <c r="G12" s="6">
        <f>E12/E15</f>
        <v>-3.3325345440986621E-2</v>
      </c>
      <c r="I12" s="4">
        <v>500569</v>
      </c>
      <c r="K12" s="6">
        <f>I12/I15</f>
        <v>1.5576877229970908E-4</v>
      </c>
    </row>
    <row r="13" spans="1:11" ht="18">
      <c r="A13" s="12" t="s">
        <v>229</v>
      </c>
      <c r="C13" s="5" t="s">
        <v>230</v>
      </c>
      <c r="E13" s="21">
        <v>0</v>
      </c>
      <c r="F13" s="16"/>
      <c r="G13" s="16">
        <v>0</v>
      </c>
      <c r="H13" s="5"/>
      <c r="I13" s="4">
        <v>238931452</v>
      </c>
      <c r="K13" s="6">
        <f>I13/I15</f>
        <v>7.4351505869973702E-2</v>
      </c>
    </row>
    <row r="14" spans="1:11" ht="18">
      <c r="A14" s="12" t="s">
        <v>228</v>
      </c>
      <c r="C14" s="5" t="s">
        <v>130</v>
      </c>
      <c r="E14" s="21">
        <v>0</v>
      </c>
      <c r="F14" s="16"/>
      <c r="G14" s="16">
        <v>0</v>
      </c>
      <c r="H14" s="5"/>
      <c r="I14" s="4">
        <v>260577245</v>
      </c>
      <c r="K14" s="6">
        <f>I14/I15</f>
        <v>8.1087317718217672E-2</v>
      </c>
    </row>
    <row r="15" spans="1:11" ht="18">
      <c r="A15" s="7" t="s">
        <v>44</v>
      </c>
      <c r="E15" s="19">
        <f>SUM(E9:$E$14)</f>
        <v>614676119</v>
      </c>
      <c r="G15" s="8">
        <f>SUM(G9:$G$14)</f>
        <v>1.0000000000000002</v>
      </c>
      <c r="I15" s="7">
        <f>SUM(I9:$I$14)</f>
        <v>3213538841</v>
      </c>
      <c r="K15" s="8">
        <f>SUM(K9:$K$14)</f>
        <v>1</v>
      </c>
    </row>
    <row r="16" spans="1:11" ht="18">
      <c r="E16" s="22"/>
      <c r="G16" s="9"/>
      <c r="I16" s="9"/>
      <c r="K16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workbookViewId="0">
      <selection activeCell="E12" sqref="E12"/>
    </sheetView>
  </sheetViews>
  <sheetFormatPr defaultRowHeight="17.2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>
      <c r="A1" s="31" t="s">
        <v>0</v>
      </c>
      <c r="B1" s="32"/>
      <c r="C1" s="32"/>
      <c r="D1" s="32"/>
      <c r="E1" s="32"/>
    </row>
    <row r="2" spans="1:5" ht="20.100000000000001" customHeight="1">
      <c r="A2" s="31" t="s">
        <v>135</v>
      </c>
      <c r="B2" s="32"/>
      <c r="C2" s="32"/>
      <c r="D2" s="32"/>
      <c r="E2" s="32"/>
    </row>
    <row r="3" spans="1:5" ht="20.100000000000001" customHeight="1">
      <c r="A3" s="31" t="s">
        <v>2</v>
      </c>
      <c r="B3" s="32"/>
      <c r="C3" s="32"/>
      <c r="D3" s="32"/>
      <c r="E3" s="32"/>
    </row>
    <row r="5" spans="1:5" ht="18.75">
      <c r="A5" s="33" t="s">
        <v>231</v>
      </c>
      <c r="B5" s="32"/>
      <c r="C5" s="32"/>
      <c r="D5" s="32"/>
      <c r="E5" s="32"/>
    </row>
    <row r="7" spans="1:5" ht="18.75">
      <c r="C7" s="10" t="s">
        <v>151</v>
      </c>
      <c r="E7" s="10" t="s">
        <v>7</v>
      </c>
    </row>
    <row r="8" spans="1:5" ht="18.75">
      <c r="A8" s="11" t="s">
        <v>147</v>
      </c>
      <c r="C8" s="11" t="s">
        <v>109</v>
      </c>
      <c r="E8" s="11" t="s">
        <v>109</v>
      </c>
    </row>
    <row r="9" spans="1:5" ht="18">
      <c r="A9" s="12" t="s">
        <v>232</v>
      </c>
      <c r="C9" s="4">
        <v>2400549</v>
      </c>
      <c r="E9" s="4">
        <v>18681750</v>
      </c>
    </row>
    <row r="10" spans="1:5" ht="18">
      <c r="A10" s="12" t="s">
        <v>234</v>
      </c>
      <c r="C10" s="4">
        <v>64849158</v>
      </c>
      <c r="E10" s="4">
        <v>182904476</v>
      </c>
    </row>
    <row r="11" spans="1:5" ht="18">
      <c r="A11" s="12" t="s">
        <v>233</v>
      </c>
      <c r="C11" s="4">
        <v>0</v>
      </c>
      <c r="E11" s="4">
        <v>333517</v>
      </c>
    </row>
    <row r="12" spans="1:5" ht="18.75" thickBot="1">
      <c r="A12" s="7" t="s">
        <v>44</v>
      </c>
      <c r="C12" s="7">
        <f>SUM(C9:C11)</f>
        <v>67249707</v>
      </c>
      <c r="E12" s="7">
        <f>SUM(E9:E11)</f>
        <v>201919743</v>
      </c>
    </row>
    <row r="13" spans="1:5" ht="18">
      <c r="C13" s="9"/>
      <c r="E13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rightToLeft="1" topLeftCell="A22" workbookViewId="0">
      <selection activeCell="U38" sqref="U38"/>
    </sheetView>
  </sheetViews>
  <sheetFormatPr defaultRowHeight="17.25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0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5" spans="1:23" ht="18.75">
      <c r="A5" s="33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8.75">
      <c r="A6" s="33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8" spans="1:23" ht="18.75">
      <c r="C8" s="34" t="s">
        <v>5</v>
      </c>
      <c r="D8" s="35"/>
      <c r="E8" s="35"/>
      <c r="F8" s="35"/>
      <c r="G8" s="35"/>
      <c r="I8" s="34" t="s">
        <v>6</v>
      </c>
      <c r="J8" s="35"/>
      <c r="K8" s="35"/>
      <c r="L8" s="35"/>
      <c r="M8" s="35"/>
      <c r="O8" s="34" t="s">
        <v>7</v>
      </c>
      <c r="P8" s="35"/>
      <c r="Q8" s="35"/>
      <c r="R8" s="35"/>
      <c r="S8" s="35"/>
      <c r="T8" s="35"/>
      <c r="U8" s="35"/>
      <c r="V8" s="35"/>
      <c r="W8" s="35"/>
    </row>
    <row r="9" spans="1:23" ht="18">
      <c r="A9" s="36" t="s">
        <v>8</v>
      </c>
      <c r="C9" s="36" t="s">
        <v>9</v>
      </c>
      <c r="E9" s="36" t="s">
        <v>10</v>
      </c>
      <c r="G9" s="36" t="s">
        <v>11</v>
      </c>
      <c r="I9" s="36" t="s">
        <v>12</v>
      </c>
      <c r="J9" s="32"/>
      <c r="L9" s="36" t="s">
        <v>13</v>
      </c>
      <c r="M9" s="32"/>
      <c r="O9" s="36" t="s">
        <v>9</v>
      </c>
      <c r="Q9" s="38" t="s">
        <v>14</v>
      </c>
      <c r="S9" s="36" t="s">
        <v>10</v>
      </c>
      <c r="U9" s="36" t="s">
        <v>11</v>
      </c>
      <c r="W9" s="38" t="s">
        <v>15</v>
      </c>
    </row>
    <row r="10" spans="1:23" ht="18">
      <c r="A10" s="37"/>
      <c r="C10" s="37"/>
      <c r="E10" s="37"/>
      <c r="G10" s="37"/>
      <c r="I10" s="2" t="s">
        <v>9</v>
      </c>
      <c r="J10" s="2" t="s">
        <v>10</v>
      </c>
      <c r="L10" s="2" t="s">
        <v>9</v>
      </c>
      <c r="M10" s="2" t="s">
        <v>16</v>
      </c>
      <c r="O10" s="37"/>
      <c r="Q10" s="37"/>
      <c r="S10" s="37"/>
      <c r="U10" s="37"/>
      <c r="W10" s="37"/>
    </row>
    <row r="11" spans="1:23" ht="18">
      <c r="A11" s="3" t="s">
        <v>17</v>
      </c>
      <c r="C11" s="17">
        <v>206249</v>
      </c>
      <c r="D11" s="18"/>
      <c r="E11" s="17">
        <v>11273373645</v>
      </c>
      <c r="F11" s="18"/>
      <c r="G11" s="17">
        <v>32836089421</v>
      </c>
      <c r="H11" s="18"/>
      <c r="I11" s="17">
        <v>0</v>
      </c>
      <c r="J11" s="17">
        <v>0</v>
      </c>
      <c r="K11" s="18"/>
      <c r="L11" s="17">
        <v>0</v>
      </c>
      <c r="M11" s="17">
        <v>0</v>
      </c>
      <c r="N11" s="17"/>
      <c r="O11" s="17">
        <v>206249</v>
      </c>
      <c r="P11" s="18"/>
      <c r="Q11" s="17">
        <v>144105</v>
      </c>
      <c r="R11" s="18"/>
      <c r="S11" s="17">
        <v>11273373645</v>
      </c>
      <c r="T11" s="18"/>
      <c r="U11" s="17">
        <v>29544669148</v>
      </c>
      <c r="W11" s="6">
        <v>3.7949612916847335E-2</v>
      </c>
    </row>
    <row r="12" spans="1:23" ht="18">
      <c r="A12" s="3" t="s">
        <v>18</v>
      </c>
      <c r="C12" s="17">
        <v>3685459</v>
      </c>
      <c r="D12" s="18"/>
      <c r="E12" s="17">
        <v>6529795984</v>
      </c>
      <c r="F12" s="18"/>
      <c r="G12" s="17">
        <v>13782201812</v>
      </c>
      <c r="H12" s="18"/>
      <c r="I12" s="17">
        <v>0</v>
      </c>
      <c r="J12" s="17">
        <v>0</v>
      </c>
      <c r="K12" s="18"/>
      <c r="L12" s="17">
        <v>0</v>
      </c>
      <c r="M12" s="17">
        <v>0</v>
      </c>
      <c r="N12" s="17"/>
      <c r="O12" s="17">
        <v>3685459</v>
      </c>
      <c r="P12" s="18"/>
      <c r="Q12" s="17">
        <v>3270</v>
      </c>
      <c r="R12" s="18"/>
      <c r="S12" s="17">
        <v>6529795984</v>
      </c>
      <c r="T12" s="18"/>
      <c r="U12" s="17">
        <v>11979744797</v>
      </c>
      <c r="W12" s="6">
        <v>1.5387773530696026E-2</v>
      </c>
    </row>
    <row r="13" spans="1:23" ht="18">
      <c r="A13" s="3" t="s">
        <v>19</v>
      </c>
      <c r="C13" s="17">
        <v>1036153</v>
      </c>
      <c r="D13" s="18"/>
      <c r="E13" s="17">
        <v>6824977909</v>
      </c>
      <c r="F13" s="18"/>
      <c r="G13" s="17">
        <v>5819431577</v>
      </c>
      <c r="H13" s="18"/>
      <c r="I13" s="17">
        <v>0</v>
      </c>
      <c r="J13" s="17">
        <v>0</v>
      </c>
      <c r="K13" s="18"/>
      <c r="L13" s="17">
        <v>0</v>
      </c>
      <c r="M13" s="17">
        <v>0</v>
      </c>
      <c r="N13" s="17"/>
      <c r="O13" s="17">
        <v>1036153</v>
      </c>
      <c r="P13" s="18"/>
      <c r="Q13" s="17">
        <v>5279</v>
      </c>
      <c r="R13" s="18"/>
      <c r="S13" s="17">
        <v>6824977909</v>
      </c>
      <c r="T13" s="18"/>
      <c r="U13" s="17">
        <v>5437306069</v>
      </c>
      <c r="W13" s="6">
        <v>6.9841249396066793E-3</v>
      </c>
    </row>
    <row r="14" spans="1:23" ht="36">
      <c r="A14" s="3" t="s">
        <v>20</v>
      </c>
      <c r="C14" s="17">
        <v>0</v>
      </c>
      <c r="D14" s="18"/>
      <c r="E14" s="17">
        <v>0</v>
      </c>
      <c r="F14" s="18"/>
      <c r="G14" s="17">
        <v>0</v>
      </c>
      <c r="H14" s="17"/>
      <c r="I14" s="17">
        <v>38137</v>
      </c>
      <c r="J14" s="17">
        <v>26720135</v>
      </c>
      <c r="K14" s="18"/>
      <c r="L14" s="17">
        <v>0</v>
      </c>
      <c r="M14" s="17">
        <v>0</v>
      </c>
      <c r="N14" s="18"/>
      <c r="O14" s="17">
        <v>38137</v>
      </c>
      <c r="P14" s="18"/>
      <c r="Q14" s="17">
        <v>700</v>
      </c>
      <c r="R14" s="18"/>
      <c r="S14" s="17">
        <v>26720135</v>
      </c>
      <c r="T14" s="18"/>
      <c r="U14" s="17">
        <v>26537059</v>
      </c>
      <c r="W14" s="6">
        <v>3.4086390067756529E-5</v>
      </c>
    </row>
    <row r="15" spans="1:23" ht="18">
      <c r="A15" s="3" t="s">
        <v>21</v>
      </c>
      <c r="C15" s="17">
        <v>0</v>
      </c>
      <c r="D15" s="18"/>
      <c r="E15" s="17">
        <v>0</v>
      </c>
      <c r="F15" s="18"/>
      <c r="G15" s="17">
        <v>0</v>
      </c>
      <c r="H15" s="17"/>
      <c r="I15" s="17">
        <v>900000</v>
      </c>
      <c r="J15" s="17">
        <v>10507247741</v>
      </c>
      <c r="K15" s="18"/>
      <c r="L15" s="17">
        <v>0</v>
      </c>
      <c r="M15" s="17">
        <v>0</v>
      </c>
      <c r="N15" s="18"/>
      <c r="O15" s="17">
        <v>900000</v>
      </c>
      <c r="P15" s="18"/>
      <c r="Q15" s="17">
        <v>11844</v>
      </c>
      <c r="R15" s="18"/>
      <c r="S15" s="17">
        <v>10507247741</v>
      </c>
      <c r="T15" s="18"/>
      <c r="U15" s="17">
        <v>10596175380</v>
      </c>
      <c r="W15" s="6">
        <v>1.3610602713323969E-2</v>
      </c>
    </row>
    <row r="16" spans="1:23" ht="18">
      <c r="A16" s="3" t="s">
        <v>22</v>
      </c>
      <c r="C16" s="17">
        <v>0</v>
      </c>
      <c r="D16" s="18"/>
      <c r="E16" s="17">
        <v>0</v>
      </c>
      <c r="F16" s="18"/>
      <c r="G16" s="17">
        <v>0</v>
      </c>
      <c r="H16" s="17"/>
      <c r="I16" s="17">
        <v>25453</v>
      </c>
      <c r="J16" s="17">
        <v>25476109</v>
      </c>
      <c r="K16" s="18"/>
      <c r="L16" s="17">
        <v>0</v>
      </c>
      <c r="M16" s="17">
        <v>0</v>
      </c>
      <c r="N16" s="18"/>
      <c r="O16" s="17">
        <v>25453</v>
      </c>
      <c r="P16" s="18"/>
      <c r="Q16" s="17">
        <v>1000</v>
      </c>
      <c r="R16" s="18"/>
      <c r="S16" s="17">
        <v>25476109</v>
      </c>
      <c r="T16" s="18"/>
      <c r="U16" s="17">
        <v>25301555</v>
      </c>
      <c r="W16" s="6">
        <v>3.2499406699544039E-5</v>
      </c>
    </row>
    <row r="17" spans="1:23" ht="36">
      <c r="A17" s="3" t="s">
        <v>23</v>
      </c>
      <c r="C17" s="17">
        <v>325402</v>
      </c>
      <c r="D17" s="18"/>
      <c r="E17" s="17">
        <v>2485071656</v>
      </c>
      <c r="F17" s="18"/>
      <c r="G17" s="17">
        <v>4792470154</v>
      </c>
      <c r="H17" s="18"/>
      <c r="I17" s="17">
        <v>0</v>
      </c>
      <c r="J17" s="17">
        <v>0</v>
      </c>
      <c r="K17" s="18"/>
      <c r="L17" s="17">
        <v>0</v>
      </c>
      <c r="M17" s="17">
        <v>0</v>
      </c>
      <c r="N17" s="17"/>
      <c r="O17" s="17">
        <v>325402</v>
      </c>
      <c r="P17" s="18"/>
      <c r="Q17" s="17">
        <v>20532</v>
      </c>
      <c r="R17" s="18"/>
      <c r="S17" s="17">
        <v>2485071656</v>
      </c>
      <c r="T17" s="18"/>
      <c r="U17" s="17">
        <v>6641400999</v>
      </c>
      <c r="W17" s="6">
        <v>8.5307639044817241E-3</v>
      </c>
    </row>
    <row r="18" spans="1:23" ht="36">
      <c r="A18" s="3" t="s">
        <v>24</v>
      </c>
      <c r="C18" s="17">
        <v>1500000</v>
      </c>
      <c r="D18" s="18"/>
      <c r="E18" s="17">
        <v>21471373376</v>
      </c>
      <c r="F18" s="18"/>
      <c r="G18" s="17">
        <v>19179697725</v>
      </c>
      <c r="H18" s="18"/>
      <c r="I18" s="17">
        <v>0</v>
      </c>
      <c r="J18" s="17">
        <v>0</v>
      </c>
      <c r="K18" s="18"/>
      <c r="L18" s="17">
        <v>0</v>
      </c>
      <c r="M18" s="17">
        <v>0</v>
      </c>
      <c r="N18" s="17"/>
      <c r="O18" s="17">
        <v>1500000</v>
      </c>
      <c r="P18" s="18"/>
      <c r="Q18" s="17">
        <v>10790</v>
      </c>
      <c r="R18" s="18"/>
      <c r="S18" s="17">
        <v>21471373376</v>
      </c>
      <c r="T18" s="18"/>
      <c r="U18" s="17">
        <v>16088699250</v>
      </c>
      <c r="W18" s="6">
        <v>2.0665653956541373E-2</v>
      </c>
    </row>
    <row r="19" spans="1:23" ht="36">
      <c r="A19" s="3" t="s">
        <v>25</v>
      </c>
      <c r="C19" s="17">
        <v>150000</v>
      </c>
      <c r="D19" s="18"/>
      <c r="E19" s="17">
        <v>13325142735</v>
      </c>
      <c r="F19" s="18"/>
      <c r="G19" s="17">
        <v>15044499427</v>
      </c>
      <c r="H19" s="18"/>
      <c r="I19" s="17">
        <v>0</v>
      </c>
      <c r="J19" s="17">
        <v>0</v>
      </c>
      <c r="K19" s="18"/>
      <c r="L19" s="17">
        <v>0</v>
      </c>
      <c r="M19" s="17">
        <v>0</v>
      </c>
      <c r="N19" s="17"/>
      <c r="O19" s="17">
        <v>150000</v>
      </c>
      <c r="P19" s="18"/>
      <c r="Q19" s="17">
        <v>110574</v>
      </c>
      <c r="R19" s="18"/>
      <c r="S19" s="17">
        <v>13325142735</v>
      </c>
      <c r="T19" s="18"/>
      <c r="U19" s="17">
        <v>16487412705</v>
      </c>
      <c r="W19" s="6">
        <v>2.1177794444769287E-2</v>
      </c>
    </row>
    <row r="20" spans="1:23" ht="18">
      <c r="A20" s="3" t="s">
        <v>26</v>
      </c>
      <c r="C20" s="17">
        <v>200000</v>
      </c>
      <c r="D20" s="18"/>
      <c r="E20" s="17">
        <v>6802384122</v>
      </c>
      <c r="F20" s="18"/>
      <c r="G20" s="17">
        <v>7311038940</v>
      </c>
      <c r="H20" s="18"/>
      <c r="I20" s="17">
        <v>0</v>
      </c>
      <c r="J20" s="17">
        <v>0</v>
      </c>
      <c r="K20" s="18"/>
      <c r="L20" s="17">
        <v>100000</v>
      </c>
      <c r="M20" s="17">
        <v>3552436497</v>
      </c>
      <c r="N20" s="18"/>
      <c r="O20" s="17">
        <v>100000</v>
      </c>
      <c r="P20" s="18"/>
      <c r="Q20" s="17">
        <v>35067</v>
      </c>
      <c r="R20" s="18"/>
      <c r="S20" s="17">
        <v>3401192061</v>
      </c>
      <c r="T20" s="18"/>
      <c r="U20" s="17">
        <v>3485835135</v>
      </c>
      <c r="W20" s="6">
        <v>4.4774945152550906E-3</v>
      </c>
    </row>
    <row r="21" spans="1:23" ht="18">
      <c r="A21" s="3" t="s">
        <v>27</v>
      </c>
      <c r="C21" s="17">
        <v>1394767</v>
      </c>
      <c r="D21" s="18"/>
      <c r="E21" s="17">
        <v>4652979483</v>
      </c>
      <c r="F21" s="18"/>
      <c r="G21" s="17">
        <v>6125416226</v>
      </c>
      <c r="H21" s="18"/>
      <c r="I21" s="17">
        <v>0</v>
      </c>
      <c r="J21" s="17">
        <v>0</v>
      </c>
      <c r="K21" s="18"/>
      <c r="L21" s="17">
        <v>0</v>
      </c>
      <c r="M21" s="17">
        <v>0</v>
      </c>
      <c r="N21" s="17"/>
      <c r="O21" s="17">
        <v>1394767</v>
      </c>
      <c r="P21" s="18"/>
      <c r="Q21" s="17">
        <v>5969</v>
      </c>
      <c r="R21" s="18"/>
      <c r="S21" s="17">
        <v>4652979483</v>
      </c>
      <c r="T21" s="18"/>
      <c r="U21" s="17">
        <v>8275828306</v>
      </c>
      <c r="W21" s="6">
        <v>1.0630157312160956E-2</v>
      </c>
    </row>
    <row r="22" spans="1:23" ht="18">
      <c r="A22" s="3" t="s">
        <v>28</v>
      </c>
      <c r="C22" s="17">
        <v>3000000</v>
      </c>
      <c r="D22" s="18"/>
      <c r="E22" s="17">
        <v>36469500738</v>
      </c>
      <c r="F22" s="18"/>
      <c r="G22" s="17">
        <v>48102079500</v>
      </c>
      <c r="H22" s="18"/>
      <c r="I22" s="17">
        <v>625000</v>
      </c>
      <c r="J22" s="17">
        <v>9987259493</v>
      </c>
      <c r="K22" s="18"/>
      <c r="L22" s="17">
        <v>0</v>
      </c>
      <c r="M22" s="17">
        <v>0</v>
      </c>
      <c r="N22" s="18"/>
      <c r="O22" s="17">
        <v>3625000</v>
      </c>
      <c r="P22" s="18"/>
      <c r="Q22" s="17">
        <v>14520</v>
      </c>
      <c r="R22" s="18"/>
      <c r="S22" s="17">
        <v>46456760231</v>
      </c>
      <c r="T22" s="18"/>
      <c r="U22" s="17">
        <v>52321821750</v>
      </c>
      <c r="W22" s="6">
        <v>6.7206468705749478E-2</v>
      </c>
    </row>
    <row r="23" spans="1:23" ht="18">
      <c r="A23" s="3" t="s">
        <v>29</v>
      </c>
      <c r="C23" s="17">
        <v>2827514</v>
      </c>
      <c r="D23" s="18"/>
      <c r="E23" s="17">
        <v>31111473343</v>
      </c>
      <c r="F23" s="18"/>
      <c r="G23" s="17">
        <v>32098083131</v>
      </c>
      <c r="H23" s="18"/>
      <c r="I23" s="17">
        <v>0</v>
      </c>
      <c r="J23" s="17">
        <v>0</v>
      </c>
      <c r="K23" s="18"/>
      <c r="L23" s="17">
        <v>0</v>
      </c>
      <c r="M23" s="17">
        <v>0</v>
      </c>
      <c r="N23" s="17"/>
      <c r="O23" s="17">
        <v>2827514</v>
      </c>
      <c r="P23" s="18"/>
      <c r="Q23" s="17">
        <v>10130</v>
      </c>
      <c r="R23" s="18"/>
      <c r="S23" s="17">
        <v>31111473343</v>
      </c>
      <c r="T23" s="18"/>
      <c r="U23" s="17">
        <v>28472292655</v>
      </c>
      <c r="W23" s="6">
        <v>3.6572163990050637E-2</v>
      </c>
    </row>
    <row r="24" spans="1:23" ht="18">
      <c r="A24" s="3" t="s">
        <v>30</v>
      </c>
      <c r="C24" s="17">
        <v>1816</v>
      </c>
      <c r="D24" s="18"/>
      <c r="E24" s="17">
        <v>3457167</v>
      </c>
      <c r="F24" s="18"/>
      <c r="G24" s="17">
        <v>5233260</v>
      </c>
      <c r="H24" s="18"/>
      <c r="I24" s="17">
        <v>0</v>
      </c>
      <c r="J24" s="17">
        <v>0</v>
      </c>
      <c r="K24" s="18"/>
      <c r="L24" s="17">
        <v>0</v>
      </c>
      <c r="M24" s="17">
        <v>0</v>
      </c>
      <c r="N24" s="17"/>
      <c r="O24" s="17">
        <v>1816</v>
      </c>
      <c r="P24" s="18"/>
      <c r="Q24" s="17">
        <v>2878</v>
      </c>
      <c r="R24" s="18"/>
      <c r="S24" s="17">
        <v>3457167</v>
      </c>
      <c r="T24" s="18"/>
      <c r="U24" s="17">
        <v>5195351</v>
      </c>
      <c r="W24" s="6">
        <v>6.6733378678062605E-6</v>
      </c>
    </row>
    <row r="25" spans="1:23" ht="36">
      <c r="A25" s="3" t="s">
        <v>31</v>
      </c>
      <c r="C25" s="17">
        <v>0</v>
      </c>
      <c r="D25" s="18"/>
      <c r="E25" s="17">
        <v>0</v>
      </c>
      <c r="F25" s="18"/>
      <c r="G25" s="17">
        <v>0</v>
      </c>
      <c r="H25" s="17"/>
      <c r="I25" s="17">
        <v>550000</v>
      </c>
      <c r="J25" s="17">
        <v>9763581664</v>
      </c>
      <c r="K25" s="18"/>
      <c r="L25" s="17">
        <v>0</v>
      </c>
      <c r="M25" s="17">
        <v>0</v>
      </c>
      <c r="N25" s="18"/>
      <c r="O25" s="17">
        <v>550000</v>
      </c>
      <c r="P25" s="18"/>
      <c r="Q25" s="17">
        <v>16976</v>
      </c>
      <c r="R25" s="18"/>
      <c r="S25" s="17">
        <v>9763581664</v>
      </c>
      <c r="T25" s="18"/>
      <c r="U25" s="17">
        <v>9281246040</v>
      </c>
      <c r="W25" s="6">
        <v>1.1921598879297838E-2</v>
      </c>
    </row>
    <row r="26" spans="1:23" ht="18">
      <c r="A26" s="3" t="s">
        <v>32</v>
      </c>
      <c r="C26" s="17">
        <v>200000</v>
      </c>
      <c r="D26" s="18"/>
      <c r="E26" s="17">
        <v>4133262355</v>
      </c>
      <c r="F26" s="18"/>
      <c r="G26" s="17">
        <v>3821128200</v>
      </c>
      <c r="H26" s="18"/>
      <c r="I26" s="17">
        <v>0</v>
      </c>
      <c r="J26" s="17">
        <v>0</v>
      </c>
      <c r="K26" s="18"/>
      <c r="L26" s="17">
        <v>0</v>
      </c>
      <c r="M26" s="17">
        <v>0</v>
      </c>
      <c r="N26" s="17"/>
      <c r="O26" s="17">
        <v>200000</v>
      </c>
      <c r="P26" s="18"/>
      <c r="Q26" s="17">
        <v>21180</v>
      </c>
      <c r="R26" s="18"/>
      <c r="S26" s="17">
        <v>4133262355</v>
      </c>
      <c r="T26" s="18"/>
      <c r="U26" s="17">
        <v>4210795800</v>
      </c>
      <c r="W26" s="6">
        <v>5.4086938622124967E-3</v>
      </c>
    </row>
    <row r="27" spans="1:23" ht="36">
      <c r="A27" s="3" t="s">
        <v>33</v>
      </c>
      <c r="C27" s="17">
        <v>607472</v>
      </c>
      <c r="D27" s="18"/>
      <c r="E27" s="17">
        <v>12342878764</v>
      </c>
      <c r="F27" s="18"/>
      <c r="G27" s="17">
        <v>20623546618</v>
      </c>
      <c r="H27" s="18"/>
      <c r="I27" s="17">
        <v>0</v>
      </c>
      <c r="J27" s="17">
        <v>0</v>
      </c>
      <c r="K27" s="18"/>
      <c r="L27" s="17">
        <v>303736</v>
      </c>
      <c r="M27" s="17">
        <v>8269122562</v>
      </c>
      <c r="N27" s="18"/>
      <c r="O27" s="17">
        <v>303736</v>
      </c>
      <c r="P27" s="18"/>
      <c r="Q27" s="17">
        <v>32645</v>
      </c>
      <c r="R27" s="18"/>
      <c r="S27" s="17">
        <v>6171439382</v>
      </c>
      <c r="T27" s="18"/>
      <c r="U27" s="17">
        <v>9856464723</v>
      </c>
      <c r="W27" s="6">
        <v>1.2660457258555283E-2</v>
      </c>
    </row>
    <row r="28" spans="1:23" ht="18">
      <c r="A28" s="3" t="s">
        <v>34</v>
      </c>
      <c r="C28" s="17">
        <v>1000000</v>
      </c>
      <c r="D28" s="18"/>
      <c r="E28" s="17">
        <v>15256339296</v>
      </c>
      <c r="F28" s="18"/>
      <c r="G28" s="17">
        <v>19791535500</v>
      </c>
      <c r="H28" s="18"/>
      <c r="I28" s="17">
        <v>0</v>
      </c>
      <c r="J28" s="17">
        <v>0</v>
      </c>
      <c r="K28" s="18"/>
      <c r="L28" s="17">
        <v>0</v>
      </c>
      <c r="M28" s="17">
        <v>0</v>
      </c>
      <c r="N28" s="17"/>
      <c r="O28" s="17">
        <v>1000000</v>
      </c>
      <c r="P28" s="18"/>
      <c r="Q28" s="17">
        <v>18890</v>
      </c>
      <c r="R28" s="18"/>
      <c r="S28" s="17">
        <v>15256339296</v>
      </c>
      <c r="T28" s="18"/>
      <c r="U28" s="17">
        <v>18777604500</v>
      </c>
      <c r="W28" s="6">
        <v>2.411950591529605E-2</v>
      </c>
    </row>
    <row r="29" spans="1:23" ht="18">
      <c r="A29" s="3" t="s">
        <v>35</v>
      </c>
      <c r="C29" s="17">
        <v>6489569</v>
      </c>
      <c r="D29" s="18"/>
      <c r="E29" s="17">
        <v>63022305962</v>
      </c>
      <c r="F29" s="18"/>
      <c r="G29" s="17">
        <v>68057586480</v>
      </c>
      <c r="H29" s="18"/>
      <c r="I29" s="17">
        <v>0</v>
      </c>
      <c r="J29" s="17">
        <v>0</v>
      </c>
      <c r="K29" s="18"/>
      <c r="L29" s="17">
        <v>0</v>
      </c>
      <c r="M29" s="17">
        <v>0</v>
      </c>
      <c r="N29" s="17"/>
      <c r="O29" s="17">
        <v>6489569</v>
      </c>
      <c r="P29" s="18"/>
      <c r="Q29" s="17">
        <v>10880</v>
      </c>
      <c r="R29" s="18"/>
      <c r="S29" s="17">
        <v>63022305962</v>
      </c>
      <c r="T29" s="18"/>
      <c r="U29" s="17">
        <v>70186401981</v>
      </c>
      <c r="W29" s="6">
        <v>9.0153210850408311E-2</v>
      </c>
    </row>
    <row r="30" spans="1:23" ht="18">
      <c r="A30" s="3" t="s">
        <v>36</v>
      </c>
      <c r="C30" s="17">
        <v>1430000</v>
      </c>
      <c r="D30" s="18"/>
      <c r="E30" s="17">
        <v>20512213740</v>
      </c>
      <c r="F30" s="18"/>
      <c r="G30" s="17">
        <v>16645665465</v>
      </c>
      <c r="H30" s="18"/>
      <c r="I30" s="17">
        <v>0</v>
      </c>
      <c r="J30" s="17">
        <v>0</v>
      </c>
      <c r="K30" s="18"/>
      <c r="L30" s="17">
        <v>0</v>
      </c>
      <c r="M30" s="17">
        <v>0</v>
      </c>
      <c r="N30" s="17"/>
      <c r="O30" s="17">
        <v>1430000</v>
      </c>
      <c r="P30" s="18"/>
      <c r="Q30" s="17">
        <v>7090</v>
      </c>
      <c r="R30" s="18"/>
      <c r="S30" s="17">
        <v>10971106870</v>
      </c>
      <c r="T30" s="18"/>
      <c r="U30" s="17">
        <v>10078374735</v>
      </c>
      <c r="W30" s="6">
        <v>1.2945496803780416E-2</v>
      </c>
    </row>
    <row r="31" spans="1:23" ht="18">
      <c r="A31" s="3" t="s">
        <v>37</v>
      </c>
      <c r="C31" s="18"/>
      <c r="D31" s="18"/>
      <c r="E31" s="18"/>
      <c r="F31" s="18"/>
      <c r="G31" s="18"/>
      <c r="H31" s="17"/>
      <c r="I31" s="17">
        <v>0</v>
      </c>
      <c r="J31" s="17">
        <v>0</v>
      </c>
      <c r="K31" s="18"/>
      <c r="L31" s="17">
        <v>0</v>
      </c>
      <c r="M31" s="17">
        <v>0</v>
      </c>
      <c r="N31" s="17"/>
      <c r="O31" s="17">
        <v>1430000</v>
      </c>
      <c r="P31" s="18"/>
      <c r="Q31" s="17">
        <v>4610</v>
      </c>
      <c r="R31" s="18"/>
      <c r="S31" s="17">
        <v>9541106870</v>
      </c>
      <c r="T31" s="18"/>
      <c r="U31" s="17">
        <v>6553075815</v>
      </c>
      <c r="W31" s="6">
        <v>8.4173117440659688E-3</v>
      </c>
    </row>
    <row r="32" spans="1:23" ht="36">
      <c r="A32" s="3" t="s">
        <v>38</v>
      </c>
      <c r="C32" s="17">
        <v>501380</v>
      </c>
      <c r="D32" s="18"/>
      <c r="E32" s="17">
        <v>15781425065</v>
      </c>
      <c r="F32" s="18"/>
      <c r="G32" s="17">
        <v>10461348601</v>
      </c>
      <c r="H32" s="18"/>
      <c r="I32" s="17">
        <v>0</v>
      </c>
      <c r="J32" s="17">
        <v>0</v>
      </c>
      <c r="K32" s="18"/>
      <c r="L32" s="17">
        <v>4209</v>
      </c>
      <c r="M32" s="17">
        <v>87863094</v>
      </c>
      <c r="N32" s="18"/>
      <c r="O32" s="17">
        <v>497171</v>
      </c>
      <c r="P32" s="18"/>
      <c r="Q32" s="17">
        <v>20580</v>
      </c>
      <c r="R32" s="18"/>
      <c r="S32" s="17">
        <v>15648942680</v>
      </c>
      <c r="T32" s="18"/>
      <c r="U32" s="17">
        <v>10170900094</v>
      </c>
      <c r="W32" s="6">
        <v>1.3064344015825775E-2</v>
      </c>
    </row>
    <row r="33" spans="1:23" ht="18">
      <c r="A33" s="3" t="s">
        <v>39</v>
      </c>
      <c r="C33" s="17">
        <v>2000000</v>
      </c>
      <c r="D33" s="18"/>
      <c r="E33" s="17">
        <v>30084836851</v>
      </c>
      <c r="F33" s="18"/>
      <c r="G33" s="17">
        <v>26898993000</v>
      </c>
      <c r="H33" s="18"/>
      <c r="I33" s="17">
        <v>0</v>
      </c>
      <c r="J33" s="17">
        <v>0</v>
      </c>
      <c r="K33" s="18"/>
      <c r="L33" s="17">
        <v>0</v>
      </c>
      <c r="M33" s="17">
        <v>0</v>
      </c>
      <c r="N33" s="17"/>
      <c r="O33" s="17">
        <v>2000000</v>
      </c>
      <c r="P33" s="18"/>
      <c r="Q33" s="17">
        <v>13290</v>
      </c>
      <c r="R33" s="18"/>
      <c r="S33" s="17">
        <v>30084836851</v>
      </c>
      <c r="T33" s="18"/>
      <c r="U33" s="17">
        <v>26421849000</v>
      </c>
      <c r="W33" s="6">
        <v>3.3938404829463684E-2</v>
      </c>
    </row>
    <row r="34" spans="1:23" ht="18">
      <c r="A34" s="3" t="s">
        <v>40</v>
      </c>
      <c r="C34" s="17">
        <v>722222</v>
      </c>
      <c r="D34" s="18"/>
      <c r="E34" s="17">
        <v>5304189974</v>
      </c>
      <c r="F34" s="18"/>
      <c r="G34" s="17">
        <v>11723711643</v>
      </c>
      <c r="H34" s="18"/>
      <c r="I34" s="17">
        <v>0</v>
      </c>
      <c r="J34" s="17">
        <v>0</v>
      </c>
      <c r="K34" s="18"/>
      <c r="L34" s="17">
        <v>0</v>
      </c>
      <c r="M34" s="17">
        <v>0</v>
      </c>
      <c r="N34" s="17"/>
      <c r="O34" s="17">
        <v>722222</v>
      </c>
      <c r="P34" s="18"/>
      <c r="Q34" s="17">
        <v>15840</v>
      </c>
      <c r="R34" s="18"/>
      <c r="S34" s="17">
        <v>5304189974</v>
      </c>
      <c r="T34" s="18"/>
      <c r="U34" s="17">
        <v>11371928501</v>
      </c>
      <c r="W34" s="6">
        <v>1.4607044085319468E-2</v>
      </c>
    </row>
    <row r="35" spans="1:23" ht="18">
      <c r="A35" s="3" t="s">
        <v>41</v>
      </c>
      <c r="C35" s="17">
        <v>49019</v>
      </c>
      <c r="D35" s="18"/>
      <c r="E35" s="17">
        <v>375088022</v>
      </c>
      <c r="F35" s="18"/>
      <c r="G35" s="17">
        <v>578880763</v>
      </c>
      <c r="H35" s="18"/>
      <c r="I35" s="17">
        <v>0</v>
      </c>
      <c r="J35" s="17">
        <v>0</v>
      </c>
      <c r="K35" s="18"/>
      <c r="L35" s="17">
        <v>0</v>
      </c>
      <c r="M35" s="17">
        <v>0</v>
      </c>
      <c r="N35" s="17"/>
      <c r="O35" s="17">
        <v>49019</v>
      </c>
      <c r="P35" s="18"/>
      <c r="Q35" s="17">
        <v>11020</v>
      </c>
      <c r="R35" s="18"/>
      <c r="S35" s="17">
        <v>375088022</v>
      </c>
      <c r="T35" s="18"/>
      <c r="U35" s="17">
        <v>536975253</v>
      </c>
      <c r="W35" s="6">
        <v>6.8973535953966293E-4</v>
      </c>
    </row>
    <row r="36" spans="1:23" ht="18">
      <c r="A36" s="3" t="s">
        <v>42</v>
      </c>
      <c r="C36" s="17">
        <v>1119227</v>
      </c>
      <c r="D36" s="18"/>
      <c r="E36" s="17">
        <v>28908125542</v>
      </c>
      <c r="F36" s="18"/>
      <c r="G36" s="17">
        <v>28737621091</v>
      </c>
      <c r="H36" s="18"/>
      <c r="I36" s="17">
        <v>0</v>
      </c>
      <c r="J36" s="17">
        <v>0</v>
      </c>
      <c r="K36" s="18"/>
      <c r="L36" s="17">
        <v>0</v>
      </c>
      <c r="M36" s="17">
        <v>0</v>
      </c>
      <c r="N36" s="17"/>
      <c r="O36" s="17">
        <v>1119227</v>
      </c>
      <c r="P36" s="18"/>
      <c r="Q36" s="17">
        <v>24260</v>
      </c>
      <c r="R36" s="18"/>
      <c r="S36" s="17">
        <v>28908125542</v>
      </c>
      <c r="T36" s="18"/>
      <c r="U36" s="17">
        <v>26990889960</v>
      </c>
      <c r="W36" s="6">
        <v>3.4669328031130105E-2</v>
      </c>
    </row>
    <row r="37" spans="1:23" ht="18">
      <c r="A37" s="3" t="s">
        <v>43</v>
      </c>
      <c r="C37" s="17">
        <v>450000</v>
      </c>
      <c r="D37" s="18"/>
      <c r="E37" s="17">
        <f>42131577349-30</f>
        <v>42131577319</v>
      </c>
      <c r="F37" s="18"/>
      <c r="G37" s="17">
        <f>49570490160-30</f>
        <v>49570490130</v>
      </c>
      <c r="H37" s="18"/>
      <c r="I37" s="17">
        <v>0</v>
      </c>
      <c r="J37" s="17">
        <v>0</v>
      </c>
      <c r="K37" s="18"/>
      <c r="L37" s="17">
        <v>0</v>
      </c>
      <c r="M37" s="17">
        <v>0</v>
      </c>
      <c r="N37" s="17"/>
      <c r="O37" s="17">
        <v>450000</v>
      </c>
      <c r="P37" s="18"/>
      <c r="Q37" s="17">
        <v>114426</v>
      </c>
      <c r="R37" s="18"/>
      <c r="S37" s="17">
        <f>42131577349-30</f>
        <v>42131577319</v>
      </c>
      <c r="T37" s="18"/>
      <c r="U37" s="17">
        <f>51185324385-30</f>
        <v>51185324355</v>
      </c>
      <c r="W37" s="6">
        <v>6.5746657635714648E-2</v>
      </c>
    </row>
    <row r="38" spans="1:23" ht="18.75" thickBot="1">
      <c r="A38" s="7" t="s">
        <v>44</v>
      </c>
      <c r="C38" s="7">
        <f>SUM(C11:$C$37)</f>
        <v>28896249</v>
      </c>
      <c r="E38" s="7">
        <f>SUM(E11:$E$37)</f>
        <v>378801773048</v>
      </c>
      <c r="G38" s="7">
        <f>SUM(G11:$G$37)</f>
        <v>442006748664</v>
      </c>
      <c r="I38" s="7">
        <f>SUM(I11:$I$37)</f>
        <v>2138590</v>
      </c>
      <c r="J38" s="7">
        <f>SUM(J11:$J$37)</f>
        <v>30310285142</v>
      </c>
      <c r="L38" s="7">
        <f>SUM(L11:$L$37)</f>
        <v>407945</v>
      </c>
      <c r="M38" s="7">
        <f>SUM(M11:$M$37)</f>
        <v>11909422153</v>
      </c>
      <c r="O38" s="7">
        <f>SUM(O11:$O$37)</f>
        <v>32056894</v>
      </c>
      <c r="Q38" s="7">
        <f>SUM(Q11:$Q$37)</f>
        <v>688345</v>
      </c>
      <c r="S38" s="7">
        <f>SUM(S11:$S$37)</f>
        <v>399406944362</v>
      </c>
      <c r="U38" s="7">
        <f>SUM(U11:U37)</f>
        <v>445010050916</v>
      </c>
      <c r="W38" s="8">
        <f>SUM(W11:$W$37)</f>
        <v>0.57160765933472746</v>
      </c>
    </row>
    <row r="39" spans="1:23" ht="18">
      <c r="C39" s="9"/>
      <c r="E39" s="9"/>
      <c r="G39" s="9"/>
      <c r="I39" s="9"/>
      <c r="J39" s="9"/>
      <c r="L39" s="9"/>
      <c r="M39" s="9"/>
      <c r="O39" s="9"/>
      <c r="Q39" s="9"/>
      <c r="S39" s="9"/>
      <c r="U39" s="9"/>
      <c r="W39" s="9"/>
    </row>
    <row r="41" spans="1:23" ht="18">
      <c r="U41" s="23"/>
    </row>
    <row r="43" spans="1:23">
      <c r="U43" s="25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0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5" spans="1:17" ht="18.75">
      <c r="A5" s="33" t="s">
        <v>45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18.75">
      <c r="C7" s="34" t="s">
        <v>5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18.75">
      <c r="A8" s="10" t="s">
        <v>46</v>
      </c>
      <c r="C8" s="10" t="s">
        <v>47</v>
      </c>
      <c r="E8" s="10" t="s">
        <v>48</v>
      </c>
      <c r="G8" s="10" t="s">
        <v>49</v>
      </c>
      <c r="I8" s="10" t="s">
        <v>50</v>
      </c>
      <c r="K8" s="10" t="s">
        <v>47</v>
      </c>
      <c r="M8" s="10" t="s">
        <v>48</v>
      </c>
      <c r="O8" s="10" t="s">
        <v>49</v>
      </c>
      <c r="Q8" s="10" t="s">
        <v>50</v>
      </c>
    </row>
    <row r="9" spans="1:17" ht="18">
      <c r="A9" s="7" t="s">
        <v>44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1"/>
  <sheetViews>
    <sheetView rightToLeft="1" topLeftCell="J4" workbookViewId="0">
      <selection activeCell="AG20" sqref="AG20"/>
    </sheetView>
  </sheetViews>
  <sheetFormatPr defaultRowHeight="17.2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 ht="20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5" spans="1:35" ht="18.75">
      <c r="A5" s="33" t="s">
        <v>51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7" spans="1:35" ht="18.75">
      <c r="C7" s="34" t="s">
        <v>52</v>
      </c>
      <c r="D7" s="35"/>
      <c r="E7" s="35"/>
      <c r="F7" s="35"/>
      <c r="G7" s="35"/>
      <c r="H7" s="35"/>
      <c r="I7" s="35"/>
      <c r="J7" s="35"/>
      <c r="K7" s="35"/>
      <c r="L7" s="35"/>
      <c r="M7" s="35"/>
      <c r="O7" s="34" t="s">
        <v>5</v>
      </c>
      <c r="P7" s="35"/>
      <c r="Q7" s="35"/>
      <c r="R7" s="35"/>
      <c r="S7" s="35"/>
      <c r="U7" s="34" t="s">
        <v>6</v>
      </c>
      <c r="V7" s="35"/>
      <c r="W7" s="35"/>
      <c r="X7" s="35"/>
      <c r="Y7" s="35"/>
      <c r="AA7" s="34" t="s">
        <v>7</v>
      </c>
      <c r="AB7" s="35"/>
      <c r="AC7" s="35"/>
      <c r="AD7" s="35"/>
      <c r="AE7" s="35"/>
      <c r="AF7" s="35"/>
      <c r="AG7" s="35"/>
      <c r="AH7" s="35"/>
      <c r="AI7" s="35"/>
    </row>
    <row r="8" spans="1:35" ht="18">
      <c r="A8" s="36" t="s">
        <v>53</v>
      </c>
      <c r="C8" s="38" t="s">
        <v>54</v>
      </c>
      <c r="E8" s="38" t="s">
        <v>55</v>
      </c>
      <c r="G8" s="38" t="s">
        <v>56</v>
      </c>
      <c r="I8" s="38" t="s">
        <v>57</v>
      </c>
      <c r="K8" s="38" t="s">
        <v>58</v>
      </c>
      <c r="M8" s="38" t="s">
        <v>50</v>
      </c>
      <c r="O8" s="36" t="s">
        <v>9</v>
      </c>
      <c r="Q8" s="36" t="s">
        <v>10</v>
      </c>
      <c r="S8" s="36" t="s">
        <v>11</v>
      </c>
      <c r="U8" s="36" t="s">
        <v>12</v>
      </c>
      <c r="V8" s="32"/>
      <c r="X8" s="36" t="s">
        <v>13</v>
      </c>
      <c r="Y8" s="32"/>
      <c r="AA8" s="36" t="s">
        <v>9</v>
      </c>
      <c r="AC8" s="38" t="s">
        <v>59</v>
      </c>
      <c r="AE8" s="36" t="s">
        <v>10</v>
      </c>
      <c r="AG8" s="36" t="s">
        <v>11</v>
      </c>
      <c r="AI8" s="38" t="s">
        <v>15</v>
      </c>
    </row>
    <row r="9" spans="1:35" ht="18">
      <c r="A9" s="37"/>
      <c r="C9" s="37"/>
      <c r="E9" s="37"/>
      <c r="G9" s="37"/>
      <c r="I9" s="37"/>
      <c r="K9" s="37"/>
      <c r="M9" s="37"/>
      <c r="O9" s="37"/>
      <c r="Q9" s="37"/>
      <c r="S9" s="37"/>
      <c r="U9" s="2" t="s">
        <v>9</v>
      </c>
      <c r="V9" s="2" t="s">
        <v>10</v>
      </c>
      <c r="X9" s="2" t="s">
        <v>9</v>
      </c>
      <c r="Y9" s="2" t="s">
        <v>16</v>
      </c>
      <c r="AA9" s="37"/>
      <c r="AC9" s="37"/>
      <c r="AE9" s="37"/>
      <c r="AG9" s="37"/>
      <c r="AI9" s="37"/>
    </row>
    <row r="10" spans="1:35" ht="25.5" customHeight="1">
      <c r="A10" s="3" t="s">
        <v>60</v>
      </c>
      <c r="C10" s="5" t="s">
        <v>61</v>
      </c>
      <c r="E10" s="5" t="s">
        <v>62</v>
      </c>
      <c r="G10" s="5" t="s">
        <v>63</v>
      </c>
      <c r="I10" s="5" t="s">
        <v>64</v>
      </c>
      <c r="K10" s="5" t="s">
        <v>65</v>
      </c>
      <c r="O10" s="4">
        <v>82900</v>
      </c>
      <c r="Q10" s="4">
        <v>79362945909</v>
      </c>
      <c r="S10" s="4">
        <v>82884974375</v>
      </c>
      <c r="Z10" s="5"/>
      <c r="AA10" s="4">
        <v>82900</v>
      </c>
      <c r="AC10" s="4">
        <v>976303</v>
      </c>
      <c r="AE10" s="4">
        <v>79362945909</v>
      </c>
      <c r="AG10" s="4">
        <v>80920849137</v>
      </c>
      <c r="AI10" s="6">
        <v>0.10394142125161124</v>
      </c>
    </row>
    <row r="11" spans="1:35" ht="36">
      <c r="A11" s="3" t="s">
        <v>66</v>
      </c>
      <c r="C11" s="5" t="s">
        <v>61</v>
      </c>
      <c r="E11" s="5" t="s">
        <v>62</v>
      </c>
      <c r="G11" s="5" t="s">
        <v>67</v>
      </c>
      <c r="I11" s="5" t="s">
        <v>68</v>
      </c>
      <c r="K11" s="5" t="s">
        <v>69</v>
      </c>
      <c r="O11" s="4">
        <v>44598</v>
      </c>
      <c r="Q11" s="4">
        <v>34922561783</v>
      </c>
      <c r="S11" s="4">
        <v>42748620596</v>
      </c>
      <c r="U11" s="4">
        <v>0</v>
      </c>
      <c r="V11" s="4">
        <v>0</v>
      </c>
      <c r="X11" s="4">
        <v>0</v>
      </c>
      <c r="Y11" s="4">
        <v>0</v>
      </c>
      <c r="Z11" s="5"/>
      <c r="AA11" s="4">
        <v>44598</v>
      </c>
      <c r="AC11" s="4">
        <v>973976</v>
      </c>
      <c r="AE11" s="4">
        <v>34922561783</v>
      </c>
      <c r="AG11" s="4">
        <v>43429508623</v>
      </c>
      <c r="AI11" s="6">
        <v>5.5784447378836276E-2</v>
      </c>
    </row>
    <row r="12" spans="1:35" ht="36">
      <c r="A12" s="3" t="s">
        <v>70</v>
      </c>
      <c r="C12" s="5" t="s">
        <v>71</v>
      </c>
      <c r="E12" s="5" t="s">
        <v>62</v>
      </c>
      <c r="G12" s="5" t="s">
        <v>72</v>
      </c>
      <c r="I12" s="5" t="s">
        <v>73</v>
      </c>
      <c r="K12" s="5" t="s">
        <v>69</v>
      </c>
      <c r="O12" s="15">
        <v>0</v>
      </c>
      <c r="P12" s="15"/>
      <c r="Q12" s="15">
        <v>0</v>
      </c>
      <c r="R12" s="15"/>
      <c r="S12" s="15">
        <v>0</v>
      </c>
      <c r="T12" s="5"/>
      <c r="U12" s="4">
        <v>36000</v>
      </c>
      <c r="V12" s="4">
        <v>23186181729</v>
      </c>
      <c r="X12" s="4">
        <v>0</v>
      </c>
      <c r="Y12" s="4">
        <v>0</v>
      </c>
      <c r="AA12" s="4">
        <v>36000</v>
      </c>
      <c r="AC12" s="4">
        <v>640580</v>
      </c>
      <c r="AE12" s="4">
        <v>23186181729</v>
      </c>
      <c r="AG12" s="4">
        <v>23056700215</v>
      </c>
      <c r="AI12" s="6">
        <v>2.9615929828690352E-2</v>
      </c>
    </row>
    <row r="13" spans="1:35" ht="36">
      <c r="A13" s="3" t="s">
        <v>74</v>
      </c>
      <c r="C13" s="5" t="s">
        <v>71</v>
      </c>
      <c r="E13" s="5" t="s">
        <v>62</v>
      </c>
      <c r="G13" s="5" t="s">
        <v>75</v>
      </c>
      <c r="I13" s="5" t="s">
        <v>76</v>
      </c>
      <c r="K13" s="5" t="s">
        <v>69</v>
      </c>
      <c r="O13" s="4">
        <v>43499</v>
      </c>
      <c r="P13" s="15"/>
      <c r="Q13" s="4">
        <v>32663216933</v>
      </c>
      <c r="R13" s="15"/>
      <c r="S13" s="4">
        <v>37179032714</v>
      </c>
      <c r="U13" s="4">
        <v>0</v>
      </c>
      <c r="V13" s="4">
        <v>0</v>
      </c>
      <c r="X13" s="4">
        <v>0</v>
      </c>
      <c r="Y13" s="4">
        <v>0</v>
      </c>
      <c r="Z13" s="5"/>
      <c r="AA13" s="4">
        <v>43499</v>
      </c>
      <c r="AC13" s="4">
        <v>864000</v>
      </c>
      <c r="AE13" s="4">
        <v>32663216933</v>
      </c>
      <c r="AG13" s="4">
        <v>37576324057</v>
      </c>
      <c r="AI13" s="6">
        <v>4.8266133753530317E-2</v>
      </c>
    </row>
    <row r="14" spans="1:35" ht="36">
      <c r="A14" s="3" t="s">
        <v>77</v>
      </c>
      <c r="C14" s="5" t="s">
        <v>71</v>
      </c>
      <c r="E14" s="5" t="s">
        <v>62</v>
      </c>
      <c r="G14" s="5" t="s">
        <v>78</v>
      </c>
      <c r="I14" s="5" t="s">
        <v>79</v>
      </c>
      <c r="K14" s="5" t="s">
        <v>69</v>
      </c>
      <c r="O14" s="15">
        <v>0</v>
      </c>
      <c r="P14" s="15"/>
      <c r="Q14" s="15">
        <v>0</v>
      </c>
      <c r="R14" s="15"/>
      <c r="S14" s="15">
        <v>0</v>
      </c>
      <c r="T14" s="5"/>
      <c r="U14" s="4">
        <v>57530</v>
      </c>
      <c r="V14" s="4">
        <v>51619505011</v>
      </c>
      <c r="X14" s="4">
        <v>0</v>
      </c>
      <c r="Y14" s="4">
        <v>0</v>
      </c>
      <c r="AA14" s="4">
        <v>57530</v>
      </c>
      <c r="AC14" s="4">
        <v>899698</v>
      </c>
      <c r="AE14" s="4">
        <v>51619505011</v>
      </c>
      <c r="AG14" s="4">
        <v>51750244508</v>
      </c>
      <c r="AI14" s="6">
        <v>6.647228769403056E-2</v>
      </c>
    </row>
    <row r="15" spans="1:35" ht="36">
      <c r="A15" s="3" t="s">
        <v>80</v>
      </c>
      <c r="C15" s="5" t="s">
        <v>71</v>
      </c>
      <c r="E15" s="5" t="s">
        <v>62</v>
      </c>
      <c r="G15" s="5" t="s">
        <v>81</v>
      </c>
      <c r="I15" s="5" t="s">
        <v>82</v>
      </c>
      <c r="K15" s="5" t="s">
        <v>69</v>
      </c>
      <c r="O15" s="4">
        <v>40933</v>
      </c>
      <c r="Q15" s="4">
        <v>29794567974</v>
      </c>
      <c r="S15" s="4">
        <v>34338444947</v>
      </c>
      <c r="U15" s="4">
        <v>0</v>
      </c>
      <c r="V15" s="4">
        <v>0</v>
      </c>
      <c r="X15" s="4">
        <v>0</v>
      </c>
      <c r="Y15" s="4">
        <v>0</v>
      </c>
      <c r="Z15" s="5"/>
      <c r="AA15" s="4">
        <v>40933</v>
      </c>
      <c r="AC15" s="4">
        <v>842120</v>
      </c>
      <c r="AE15" s="4">
        <v>29794567974</v>
      </c>
      <c r="AG15" s="4">
        <v>34464250182</v>
      </c>
      <c r="AI15" s="6">
        <v>4.42687290666385E-2</v>
      </c>
    </row>
    <row r="16" spans="1:35" ht="36">
      <c r="A16" s="3" t="s">
        <v>83</v>
      </c>
      <c r="C16" s="5" t="s">
        <v>61</v>
      </c>
      <c r="E16" s="5" t="s">
        <v>62</v>
      </c>
      <c r="G16" s="5" t="s">
        <v>84</v>
      </c>
      <c r="I16" s="5" t="s">
        <v>85</v>
      </c>
      <c r="K16" s="5" t="s">
        <v>69</v>
      </c>
      <c r="O16" s="4">
        <v>23624</v>
      </c>
      <c r="Q16" s="4">
        <v>19915088952</v>
      </c>
      <c r="S16" s="4">
        <v>23267737110</v>
      </c>
      <c r="U16" s="4">
        <v>0</v>
      </c>
      <c r="V16" s="4">
        <v>0</v>
      </c>
      <c r="X16" s="4">
        <v>23624</v>
      </c>
      <c r="Y16" s="4">
        <v>23624000000</v>
      </c>
      <c r="AA16" s="15">
        <v>0</v>
      </c>
      <c r="AB16" s="15"/>
      <c r="AC16" s="15">
        <v>0</v>
      </c>
      <c r="AD16" s="15"/>
      <c r="AE16" s="15">
        <v>0</v>
      </c>
      <c r="AF16" s="15"/>
      <c r="AG16" s="15">
        <v>0</v>
      </c>
      <c r="AH16" s="15"/>
      <c r="AI16" s="15">
        <v>0</v>
      </c>
    </row>
    <row r="17" spans="1:35" ht="36">
      <c r="A17" s="3" t="s">
        <v>86</v>
      </c>
      <c r="C17" s="5" t="s">
        <v>71</v>
      </c>
      <c r="E17" s="5" t="s">
        <v>62</v>
      </c>
      <c r="G17" s="5" t="s">
        <v>67</v>
      </c>
      <c r="I17" s="5" t="s">
        <v>87</v>
      </c>
      <c r="K17" s="5" t="s">
        <v>69</v>
      </c>
      <c r="O17" s="4">
        <v>34894</v>
      </c>
      <c r="Q17" s="4">
        <v>28440513842</v>
      </c>
      <c r="S17" s="4">
        <v>34519575599</v>
      </c>
      <c r="U17" s="4">
        <v>0</v>
      </c>
      <c r="V17" s="4">
        <v>0</v>
      </c>
      <c r="X17" s="4">
        <v>34894</v>
      </c>
      <c r="Y17" s="4">
        <v>34894000000</v>
      </c>
      <c r="AA17" s="15">
        <v>0</v>
      </c>
      <c r="AB17" s="15"/>
      <c r="AC17" s="15">
        <v>0</v>
      </c>
      <c r="AD17" s="15"/>
      <c r="AE17" s="15">
        <v>0</v>
      </c>
      <c r="AF17" s="15"/>
      <c r="AG17" s="15">
        <v>0</v>
      </c>
      <c r="AH17" s="15"/>
      <c r="AI17" s="15">
        <v>0</v>
      </c>
    </row>
    <row r="18" spans="1:35" ht="36">
      <c r="A18" s="3" t="s">
        <v>88</v>
      </c>
      <c r="C18" s="5" t="s">
        <v>71</v>
      </c>
      <c r="E18" s="5" t="s">
        <v>62</v>
      </c>
      <c r="G18" s="5" t="s">
        <v>67</v>
      </c>
      <c r="I18" s="5" t="s">
        <v>89</v>
      </c>
      <c r="K18" s="5" t="s">
        <v>69</v>
      </c>
      <c r="O18" s="4">
        <v>9862</v>
      </c>
      <c r="Q18" s="4">
        <v>7939747101</v>
      </c>
      <c r="S18" s="4">
        <v>9544823755</v>
      </c>
      <c r="U18" s="4">
        <v>0</v>
      </c>
      <c r="V18" s="4">
        <v>0</v>
      </c>
      <c r="X18" s="4">
        <v>0</v>
      </c>
      <c r="Y18" s="4">
        <v>0</v>
      </c>
      <c r="Z18" s="5"/>
      <c r="AA18" s="4">
        <v>9862</v>
      </c>
      <c r="AC18" s="4">
        <v>987081</v>
      </c>
      <c r="AE18" s="4">
        <v>7939747101</v>
      </c>
      <c r="AG18" s="4">
        <v>9732828427</v>
      </c>
      <c r="AI18" s="6">
        <v>1.2501648589818155E-2</v>
      </c>
    </row>
    <row r="19" spans="1:35" ht="36">
      <c r="A19" s="3" t="s">
        <v>90</v>
      </c>
      <c r="C19" s="5" t="s">
        <v>71</v>
      </c>
      <c r="E19" s="5" t="s">
        <v>62</v>
      </c>
      <c r="G19" s="5" t="s">
        <v>91</v>
      </c>
      <c r="I19" s="5" t="s">
        <v>92</v>
      </c>
      <c r="K19" s="5" t="s">
        <v>93</v>
      </c>
      <c r="O19" s="4">
        <v>2400</v>
      </c>
      <c r="Q19" s="4">
        <v>2348224532</v>
      </c>
      <c r="S19" s="4">
        <v>2329977615</v>
      </c>
      <c r="U19" s="4">
        <v>0</v>
      </c>
      <c r="V19" s="4">
        <v>0</v>
      </c>
      <c r="X19" s="4">
        <v>0</v>
      </c>
      <c r="Y19" s="4">
        <v>0</v>
      </c>
      <c r="Z19" s="5"/>
      <c r="AA19" s="4">
        <v>2400</v>
      </c>
      <c r="AC19" s="4">
        <v>979586</v>
      </c>
      <c r="AE19" s="4">
        <v>2348224532</v>
      </c>
      <c r="AG19" s="4">
        <v>2350580280</v>
      </c>
      <c r="AI19" s="6">
        <v>3.0192794276734419E-3</v>
      </c>
    </row>
    <row r="20" spans="1:35" ht="18">
      <c r="A20" s="7" t="s">
        <v>44</v>
      </c>
      <c r="O20" s="7">
        <f>SUM(O10:$O$19)</f>
        <v>282710</v>
      </c>
      <c r="Q20" s="7">
        <f>SUM(Q10:$Q$19)</f>
        <v>235386867026</v>
      </c>
      <c r="S20" s="7">
        <f>SUM(S10:$S$19)</f>
        <v>266813186711</v>
      </c>
      <c r="U20" s="7">
        <f>SUM(U10:$U$19)</f>
        <v>93530</v>
      </c>
      <c r="V20" s="7">
        <f>SUM(V10:$V$19)</f>
        <v>74805686740</v>
      </c>
      <c r="X20" s="7">
        <f>SUM(X10:$X$19)</f>
        <v>58518</v>
      </c>
      <c r="Y20" s="7">
        <f>SUM(Y10:$Y$19)</f>
        <v>58518000000</v>
      </c>
      <c r="AA20" s="7">
        <f>SUM(AA10:$AA$19)</f>
        <v>317722</v>
      </c>
      <c r="AC20" s="7">
        <f>SUM(AC10:$AC$19)</f>
        <v>7163344</v>
      </c>
      <c r="AE20" s="7">
        <f>SUM(AE10:$AE$19)</f>
        <v>261836950972</v>
      </c>
      <c r="AG20" s="7">
        <f>SUM(AG10:$AG$19)</f>
        <v>283281285429</v>
      </c>
      <c r="AI20" s="8">
        <f>SUM(AI10:$AI$19)</f>
        <v>0.36386987699082884</v>
      </c>
    </row>
    <row r="21" spans="1:35" ht="18">
      <c r="O21" s="9"/>
      <c r="Q21" s="9"/>
      <c r="S21" s="9"/>
      <c r="U21" s="9"/>
      <c r="V21" s="9"/>
      <c r="X21" s="9"/>
      <c r="Y21" s="9"/>
      <c r="AA21" s="9"/>
      <c r="AC21" s="9"/>
      <c r="AE21" s="9"/>
      <c r="AG21" s="9"/>
      <c r="AI21" s="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0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5" spans="1:13" ht="18.75">
      <c r="A5" s="33" t="s">
        <v>94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8.75">
      <c r="A6" s="33" t="s">
        <v>95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13" ht="18.75">
      <c r="C8" s="34" t="s"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37.5">
      <c r="A9" s="10" t="s">
        <v>96</v>
      </c>
      <c r="C9" s="10" t="s">
        <v>9</v>
      </c>
      <c r="E9" s="10" t="s">
        <v>97</v>
      </c>
      <c r="G9" s="10" t="s">
        <v>98</v>
      </c>
      <c r="I9" s="10" t="s">
        <v>99</v>
      </c>
      <c r="K9" s="11" t="s">
        <v>100</v>
      </c>
      <c r="M9" s="10" t="s">
        <v>101</v>
      </c>
    </row>
    <row r="10" spans="1:13" ht="18">
      <c r="A10" s="7" t="s">
        <v>44</v>
      </c>
      <c r="K10" s="7">
        <f>SUM($K$9)</f>
        <v>0</v>
      </c>
    </row>
    <row r="11" spans="1:13" ht="18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E24" sqref="E24"/>
    </sheetView>
  </sheetViews>
  <sheetFormatPr defaultRowHeight="17.2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0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5" spans="1:19" ht="18.75">
      <c r="A5" s="33" t="s">
        <v>102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19" ht="18.75">
      <c r="C7" s="34" t="s">
        <v>103</v>
      </c>
      <c r="D7" s="35"/>
      <c r="E7" s="35"/>
      <c r="F7" s="35"/>
      <c r="G7" s="35"/>
      <c r="H7" s="35"/>
      <c r="I7" s="35"/>
      <c r="K7" s="10" t="s">
        <v>5</v>
      </c>
      <c r="M7" s="34" t="s">
        <v>6</v>
      </c>
      <c r="N7" s="35"/>
      <c r="O7" s="35"/>
      <c r="Q7" s="34" t="s">
        <v>7</v>
      </c>
      <c r="R7" s="35"/>
      <c r="S7" s="35"/>
    </row>
    <row r="8" spans="1:19" ht="56.25">
      <c r="A8" s="10" t="s">
        <v>104</v>
      </c>
      <c r="C8" s="10" t="s">
        <v>105</v>
      </c>
      <c r="E8" s="10" t="s">
        <v>106</v>
      </c>
      <c r="G8" s="11" t="s">
        <v>107</v>
      </c>
      <c r="I8" s="11" t="s">
        <v>108</v>
      </c>
      <c r="K8" s="10" t="s">
        <v>109</v>
      </c>
      <c r="M8" s="10" t="s">
        <v>110</v>
      </c>
      <c r="O8" s="10" t="s">
        <v>111</v>
      </c>
      <c r="Q8" s="10" t="s">
        <v>109</v>
      </c>
      <c r="S8" s="11" t="s">
        <v>15</v>
      </c>
    </row>
    <row r="9" spans="1:19" ht="36">
      <c r="A9" s="3" t="s">
        <v>112</v>
      </c>
      <c r="C9" s="5" t="s">
        <v>113</v>
      </c>
      <c r="E9" s="12" t="s">
        <v>114</v>
      </c>
      <c r="G9" s="5" t="s">
        <v>115</v>
      </c>
      <c r="I9" s="5" t="s">
        <v>116</v>
      </c>
      <c r="K9" s="4">
        <v>681135730</v>
      </c>
      <c r="M9" s="4">
        <v>657547969</v>
      </c>
      <c r="O9" s="4">
        <v>0</v>
      </c>
      <c r="Q9" s="4">
        <v>1338683699</v>
      </c>
      <c r="S9" s="6">
        <v>1.719515894412458E-3</v>
      </c>
    </row>
    <row r="10" spans="1:19" ht="36">
      <c r="A10" s="3" t="s">
        <v>112</v>
      </c>
      <c r="C10" s="5" t="s">
        <v>117</v>
      </c>
      <c r="E10" s="12" t="s">
        <v>118</v>
      </c>
      <c r="G10" s="5" t="s">
        <v>115</v>
      </c>
      <c r="I10" s="5" t="s">
        <v>119</v>
      </c>
      <c r="K10" s="4">
        <v>40000000000</v>
      </c>
      <c r="M10" s="15">
        <v>0</v>
      </c>
      <c r="N10" s="15"/>
      <c r="O10" s="15">
        <v>0</v>
      </c>
      <c r="P10" s="5"/>
      <c r="Q10" s="4">
        <v>40000000000</v>
      </c>
      <c r="S10" s="6">
        <v>5.1379303287160082E-2</v>
      </c>
    </row>
    <row r="11" spans="1:19" ht="18">
      <c r="A11" s="3" t="s">
        <v>120</v>
      </c>
      <c r="C11" s="5" t="s">
        <v>121</v>
      </c>
      <c r="E11" s="12" t="s">
        <v>114</v>
      </c>
      <c r="G11" s="5" t="s">
        <v>122</v>
      </c>
      <c r="I11" s="5" t="s">
        <v>116</v>
      </c>
      <c r="K11" s="4">
        <v>6619657342</v>
      </c>
      <c r="M11" s="4">
        <v>113815020693</v>
      </c>
      <c r="O11" s="4">
        <v>115149523494</v>
      </c>
      <c r="Q11" s="4">
        <v>5285154541</v>
      </c>
      <c r="S11" s="6">
        <v>6.7886889520387588E-3</v>
      </c>
    </row>
    <row r="12" spans="1:19" ht="18">
      <c r="A12" s="3" t="s">
        <v>123</v>
      </c>
      <c r="C12" s="5" t="s">
        <v>124</v>
      </c>
      <c r="E12" s="12" t="s">
        <v>125</v>
      </c>
      <c r="G12" s="5" t="s">
        <v>126</v>
      </c>
      <c r="I12" s="5" t="s">
        <v>69</v>
      </c>
      <c r="K12" s="4">
        <v>50000000</v>
      </c>
      <c r="P12" s="5"/>
      <c r="Q12" s="4">
        <v>50000000</v>
      </c>
      <c r="S12" s="6">
        <v>6.4224129108950107E-5</v>
      </c>
    </row>
    <row r="13" spans="1:19" ht="18">
      <c r="A13" s="3" t="s">
        <v>123</v>
      </c>
      <c r="C13" s="5" t="s">
        <v>127</v>
      </c>
      <c r="E13" s="12" t="s">
        <v>114</v>
      </c>
      <c r="G13" s="5" t="s">
        <v>128</v>
      </c>
      <c r="I13" s="5" t="s">
        <v>129</v>
      </c>
      <c r="K13" s="4">
        <v>11684702791</v>
      </c>
      <c r="M13" s="4">
        <v>84544755540</v>
      </c>
      <c r="O13" s="4">
        <v>96229205043</v>
      </c>
      <c r="Q13" s="4">
        <v>253288</v>
      </c>
      <c r="S13" s="6">
        <v>3.2534402427495506E-7</v>
      </c>
    </row>
    <row r="14" spans="1:19" ht="18">
      <c r="A14" s="3" t="s">
        <v>123</v>
      </c>
      <c r="C14" s="5" t="s">
        <v>130</v>
      </c>
      <c r="E14" s="12" t="s">
        <v>114</v>
      </c>
      <c r="G14" s="5" t="s">
        <v>131</v>
      </c>
      <c r="I14" s="5" t="s">
        <v>69</v>
      </c>
      <c r="K14" s="4">
        <v>22267006795</v>
      </c>
      <c r="M14" s="4">
        <v>62279165457</v>
      </c>
      <c r="O14" s="4">
        <v>84545172252</v>
      </c>
      <c r="Q14" s="4">
        <v>1000000</v>
      </c>
      <c r="S14" s="6">
        <v>1.2844825821790021E-6</v>
      </c>
    </row>
    <row r="15" spans="1:19" ht="18">
      <c r="A15" s="7" t="s">
        <v>44</v>
      </c>
      <c r="K15" s="7">
        <f>SUM(K9:$K$14)</f>
        <v>81302502658</v>
      </c>
      <c r="M15" s="7">
        <f>SUM(M9:$M$14)</f>
        <v>261296489659</v>
      </c>
      <c r="O15" s="7">
        <f>SUM(O9:$O$14)</f>
        <v>295923900789</v>
      </c>
      <c r="Q15" s="7">
        <f>SUM(Q9:$Q$14)</f>
        <v>46675091528</v>
      </c>
      <c r="S15" s="8">
        <f>SUM(S9:$S$14)</f>
        <v>5.9953342089326705E-2</v>
      </c>
    </row>
    <row r="16" spans="1:19" ht="18">
      <c r="K16" s="9"/>
      <c r="M16" s="9"/>
      <c r="O16" s="9"/>
      <c r="Q16" s="9"/>
      <c r="S16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ht="20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5" spans="1:29" ht="18.75">
      <c r="A5" s="33" t="s">
        <v>132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7" spans="1:29" ht="18.75">
      <c r="K7" s="10" t="s">
        <v>5</v>
      </c>
      <c r="M7" s="34" t="s">
        <v>6</v>
      </c>
      <c r="N7" s="35"/>
      <c r="O7" s="35"/>
      <c r="P7" s="35"/>
      <c r="Q7" s="35"/>
      <c r="R7" s="35"/>
      <c r="S7" s="35"/>
      <c r="T7" s="35"/>
      <c r="U7" s="35"/>
      <c r="W7" s="34" t="s">
        <v>7</v>
      </c>
      <c r="X7" s="35"/>
      <c r="Y7" s="35"/>
      <c r="Z7" s="35"/>
      <c r="AA7" s="35"/>
      <c r="AB7" s="35"/>
      <c r="AC7" s="35"/>
    </row>
    <row r="8" spans="1:29" ht="18">
      <c r="A8" s="36" t="s">
        <v>133</v>
      </c>
      <c r="C8" s="38" t="s">
        <v>57</v>
      </c>
      <c r="E8" s="38" t="s">
        <v>108</v>
      </c>
      <c r="G8" s="38" t="s">
        <v>134</v>
      </c>
      <c r="I8" s="38" t="s">
        <v>55</v>
      </c>
      <c r="K8" s="36" t="s">
        <v>9</v>
      </c>
      <c r="M8" s="36" t="s">
        <v>10</v>
      </c>
      <c r="O8" s="36" t="s">
        <v>11</v>
      </c>
      <c r="Q8" s="36" t="s">
        <v>12</v>
      </c>
      <c r="R8" s="32"/>
      <c r="T8" s="36" t="s">
        <v>13</v>
      </c>
      <c r="U8" s="32"/>
      <c r="W8" s="36" t="s">
        <v>9</v>
      </c>
      <c r="Y8" s="36" t="s">
        <v>10</v>
      </c>
      <c r="AA8" s="36" t="s">
        <v>11</v>
      </c>
      <c r="AC8" s="38" t="s">
        <v>15</v>
      </c>
    </row>
    <row r="9" spans="1:29" ht="18">
      <c r="A9" s="37"/>
      <c r="C9" s="37"/>
      <c r="E9" s="37"/>
      <c r="G9" s="37"/>
      <c r="I9" s="37"/>
      <c r="K9" s="37"/>
      <c r="M9" s="37"/>
      <c r="O9" s="37"/>
      <c r="Q9" s="2" t="s">
        <v>9</v>
      </c>
      <c r="R9" s="2" t="s">
        <v>10</v>
      </c>
      <c r="T9" s="2" t="s">
        <v>9</v>
      </c>
      <c r="U9" s="2" t="s">
        <v>16</v>
      </c>
      <c r="W9" s="37"/>
      <c r="Y9" s="37"/>
      <c r="AA9" s="37"/>
      <c r="AC9" s="37"/>
    </row>
    <row r="10" spans="1:29" ht="18">
      <c r="A10" s="7" t="s">
        <v>44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7"/>
  <sheetViews>
    <sheetView rightToLeft="1" tabSelected="1" workbookViewId="0">
      <selection activeCell="E15" sqref="E15:E18"/>
    </sheetView>
  </sheetViews>
  <sheetFormatPr defaultRowHeight="17.2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</row>
    <row r="3" spans="1:9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</row>
    <row r="5" spans="1:9" ht="18.75">
      <c r="A5" s="33" t="s">
        <v>136</v>
      </c>
      <c r="B5" s="32"/>
      <c r="C5" s="32"/>
      <c r="D5" s="32"/>
      <c r="E5" s="32"/>
      <c r="F5" s="32"/>
      <c r="G5" s="32"/>
      <c r="H5" s="32"/>
      <c r="I5" s="32"/>
    </row>
    <row r="7" spans="1:9" ht="37.5">
      <c r="A7" s="10" t="s">
        <v>137</v>
      </c>
      <c r="C7" s="10" t="s">
        <v>138</v>
      </c>
      <c r="E7" s="10" t="s">
        <v>109</v>
      </c>
      <c r="G7" s="11" t="s">
        <v>139</v>
      </c>
      <c r="I7" s="11" t="s">
        <v>140</v>
      </c>
    </row>
    <row r="8" spans="1:9" ht="18.75">
      <c r="A8" s="13" t="s">
        <v>141</v>
      </c>
      <c r="C8" s="5" t="s">
        <v>142</v>
      </c>
      <c r="E8" s="4">
        <v>25464719117</v>
      </c>
      <c r="G8" s="6">
        <f>E8/48707195983</f>
        <v>0.52281225808785647</v>
      </c>
      <c r="I8" s="6">
        <f>E8/778523596874</f>
        <v>3.2708988165867155E-2</v>
      </c>
    </row>
    <row r="9" spans="1:9" ht="18.75">
      <c r="A9" s="13" t="s">
        <v>143</v>
      </c>
      <c r="C9" s="5" t="s">
        <v>144</v>
      </c>
      <c r="E9" s="4">
        <v>20010256275</v>
      </c>
      <c r="G9" s="6">
        <f>E9/48707195983</f>
        <v>0.41082751472665491</v>
      </c>
      <c r="I9" s="6">
        <f>E9/778523596874</f>
        <v>2.5702825650175579E-2</v>
      </c>
    </row>
    <row r="10" spans="1:9" ht="18.75">
      <c r="A10" s="13" t="s">
        <v>145</v>
      </c>
      <c r="C10" s="5" t="s">
        <v>146</v>
      </c>
      <c r="E10" s="4">
        <v>3213538841</v>
      </c>
      <c r="G10" s="6">
        <f>E10/48707195983</f>
        <v>6.597667503014551E-2</v>
      </c>
      <c r="I10" s="6">
        <f>E10/778523596874</f>
        <v>4.1277346684201978E-3</v>
      </c>
    </row>
    <row r="11" spans="1:9" ht="18.75">
      <c r="A11" s="13" t="s">
        <v>147</v>
      </c>
      <c r="C11" s="5" t="s">
        <v>148</v>
      </c>
      <c r="E11" s="4">
        <v>201919743</v>
      </c>
      <c r="G11" s="6">
        <f>E11/48707195983</f>
        <v>4.1455833973787961E-3</v>
      </c>
      <c r="I11" s="6">
        <f>E11/778523596874</f>
        <v>2.5936239288156047E-4</v>
      </c>
    </row>
    <row r="12" spans="1:9" ht="18.75">
      <c r="A12" s="10" t="s">
        <v>44</v>
      </c>
      <c r="E12" s="7">
        <f>SUM(E8:$E$11)</f>
        <v>48890433976</v>
      </c>
      <c r="G12" s="8">
        <f>SUM(G8:$G$11)</f>
        <v>1.0037620312420357</v>
      </c>
      <c r="I12" s="8">
        <f>SUM(I8:$I$11)</f>
        <v>6.2798910877344488E-2</v>
      </c>
    </row>
    <row r="13" spans="1:9" ht="18">
      <c r="E13" s="9"/>
      <c r="G13" s="9"/>
      <c r="I13" s="9"/>
    </row>
    <row r="15" spans="1:9">
      <c r="E15" s="42"/>
    </row>
    <row r="17" spans="5:5">
      <c r="E17" s="25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0"/>
  <sheetViews>
    <sheetView rightToLeft="1" workbookViewId="0">
      <selection activeCell="O19" sqref="O19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0.100000000000001" customHeight="1">
      <c r="A2" s="31" t="s">
        <v>135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0.100000000000001" customHeight="1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5" spans="1:19" ht="18.75">
      <c r="A5" s="33" t="s">
        <v>149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19" ht="18.75">
      <c r="C7" s="34" t="s">
        <v>150</v>
      </c>
      <c r="D7" s="35"/>
      <c r="E7" s="35"/>
      <c r="F7" s="35"/>
      <c r="G7" s="35"/>
      <c r="I7" s="34" t="s">
        <v>151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56.25">
      <c r="A8" s="10" t="s">
        <v>46</v>
      </c>
      <c r="C8" s="11" t="s">
        <v>152</v>
      </c>
      <c r="E8" s="11" t="s">
        <v>153</v>
      </c>
      <c r="G8" s="11" t="s">
        <v>154</v>
      </c>
      <c r="I8" s="11" t="s">
        <v>155</v>
      </c>
      <c r="K8" s="11" t="s">
        <v>156</v>
      </c>
      <c r="M8" s="11" t="s">
        <v>157</v>
      </c>
      <c r="O8" s="11" t="s">
        <v>155</v>
      </c>
      <c r="Q8" s="11" t="s">
        <v>156</v>
      </c>
      <c r="S8" s="11" t="s">
        <v>157</v>
      </c>
    </row>
    <row r="9" spans="1:19" ht="18">
      <c r="A9" s="12" t="s">
        <v>17</v>
      </c>
      <c r="C9" s="5" t="s">
        <v>158</v>
      </c>
      <c r="E9" s="4">
        <v>206249</v>
      </c>
      <c r="G9" s="4">
        <v>2600</v>
      </c>
      <c r="I9" s="16">
        <v>0</v>
      </c>
      <c r="J9" s="16"/>
      <c r="K9" s="16">
        <v>0</v>
      </c>
      <c r="L9" s="16"/>
      <c r="M9" s="16">
        <v>0</v>
      </c>
      <c r="N9" s="5"/>
      <c r="O9" s="17">
        <v>536247400</v>
      </c>
      <c r="P9" s="18"/>
      <c r="Q9" s="17">
        <v>-21506306</v>
      </c>
      <c r="R9" s="18"/>
      <c r="S9" s="17">
        <v>514741094</v>
      </c>
    </row>
    <row r="10" spans="1:19" ht="18">
      <c r="A10" s="12" t="s">
        <v>19</v>
      </c>
      <c r="C10" s="5" t="s">
        <v>159</v>
      </c>
      <c r="E10" s="4">
        <v>140000</v>
      </c>
      <c r="G10" s="4">
        <v>300</v>
      </c>
      <c r="I10" s="16">
        <v>0</v>
      </c>
      <c r="J10" s="16"/>
      <c r="K10" s="16">
        <v>0</v>
      </c>
      <c r="L10" s="16"/>
      <c r="M10" s="16">
        <v>0</v>
      </c>
      <c r="N10" s="5"/>
      <c r="O10" s="17">
        <v>42000000</v>
      </c>
      <c r="P10" s="18"/>
      <c r="Q10" s="17">
        <v>0</v>
      </c>
      <c r="R10" s="18"/>
      <c r="S10" s="17">
        <v>42000000</v>
      </c>
    </row>
    <row r="11" spans="1:19" ht="18">
      <c r="A11" s="12" t="s">
        <v>160</v>
      </c>
      <c r="C11" s="5" t="s">
        <v>161</v>
      </c>
      <c r="E11" s="4">
        <v>4133</v>
      </c>
      <c r="G11" s="4">
        <v>3000</v>
      </c>
      <c r="I11" s="16">
        <v>0</v>
      </c>
      <c r="J11" s="16"/>
      <c r="K11" s="16">
        <v>0</v>
      </c>
      <c r="L11" s="16"/>
      <c r="M11" s="16">
        <v>0</v>
      </c>
      <c r="N11" s="5"/>
      <c r="O11" s="17">
        <v>12399000</v>
      </c>
      <c r="P11" s="18"/>
      <c r="Q11" s="17">
        <v>0</v>
      </c>
      <c r="R11" s="18"/>
      <c r="S11" s="17">
        <v>12399000</v>
      </c>
    </row>
    <row r="12" spans="1:19" ht="18">
      <c r="A12" s="12" t="s">
        <v>34</v>
      </c>
      <c r="C12" s="5" t="s">
        <v>162</v>
      </c>
      <c r="E12" s="4">
        <v>1000000</v>
      </c>
      <c r="G12" s="4">
        <v>2000</v>
      </c>
      <c r="I12" s="16">
        <v>0</v>
      </c>
      <c r="J12" s="16"/>
      <c r="K12" s="16">
        <v>0</v>
      </c>
      <c r="L12" s="16"/>
      <c r="M12" s="16">
        <v>0</v>
      </c>
      <c r="N12" s="5"/>
      <c r="O12" s="17">
        <v>2000000000</v>
      </c>
      <c r="P12" s="18"/>
      <c r="Q12" s="17">
        <v>0</v>
      </c>
      <c r="R12" s="18"/>
      <c r="S12" s="17">
        <v>2000000000</v>
      </c>
    </row>
    <row r="13" spans="1:19" ht="18">
      <c r="A13" s="12" t="s">
        <v>163</v>
      </c>
      <c r="C13" s="5" t="s">
        <v>164</v>
      </c>
      <c r="E13" s="4">
        <v>812425</v>
      </c>
      <c r="G13" s="4">
        <v>800</v>
      </c>
      <c r="I13" s="16">
        <v>0</v>
      </c>
      <c r="J13" s="16"/>
      <c r="K13" s="16">
        <v>0</v>
      </c>
      <c r="L13" s="16"/>
      <c r="M13" s="16">
        <v>0</v>
      </c>
      <c r="N13" s="5"/>
      <c r="O13" s="17">
        <v>649940000</v>
      </c>
      <c r="P13" s="18"/>
      <c r="Q13" s="17">
        <v>0</v>
      </c>
      <c r="R13" s="18"/>
      <c r="S13" s="17">
        <v>649940000</v>
      </c>
    </row>
    <row r="14" spans="1:19" ht="18">
      <c r="A14" s="12" t="s">
        <v>35</v>
      </c>
      <c r="C14" s="5" t="s">
        <v>165</v>
      </c>
      <c r="E14" s="4">
        <v>6489569</v>
      </c>
      <c r="G14" s="4">
        <v>400</v>
      </c>
      <c r="I14" s="16">
        <v>0</v>
      </c>
      <c r="J14" s="16"/>
      <c r="K14" s="16">
        <v>0</v>
      </c>
      <c r="L14" s="16"/>
      <c r="M14" s="16">
        <v>0</v>
      </c>
      <c r="N14" s="5"/>
      <c r="O14" s="17">
        <v>2595827600</v>
      </c>
      <c r="P14" s="18"/>
      <c r="Q14" s="17">
        <v>0</v>
      </c>
      <c r="R14" s="18"/>
      <c r="S14" s="17">
        <v>2595827600</v>
      </c>
    </row>
    <row r="15" spans="1:19" ht="18">
      <c r="A15" s="12" t="s">
        <v>39</v>
      </c>
      <c r="C15" s="5" t="s">
        <v>166</v>
      </c>
      <c r="E15" s="4">
        <v>2000000</v>
      </c>
      <c r="G15" s="4">
        <v>280</v>
      </c>
      <c r="I15" s="16">
        <v>0</v>
      </c>
      <c r="J15" s="16"/>
      <c r="K15" s="16">
        <v>0</v>
      </c>
      <c r="L15" s="16"/>
      <c r="M15" s="16">
        <v>0</v>
      </c>
      <c r="N15" s="5"/>
      <c r="O15" s="17">
        <v>560000000</v>
      </c>
      <c r="P15" s="18"/>
      <c r="Q15" s="17">
        <v>0</v>
      </c>
      <c r="R15" s="18"/>
      <c r="S15" s="17">
        <v>560000000</v>
      </c>
    </row>
    <row r="16" spans="1:19" ht="18">
      <c r="A16" s="12" t="s">
        <v>40</v>
      </c>
      <c r="C16" s="5" t="s">
        <v>167</v>
      </c>
      <c r="E16" s="4">
        <v>722222</v>
      </c>
      <c r="G16" s="4">
        <v>150</v>
      </c>
      <c r="I16" s="16">
        <v>0</v>
      </c>
      <c r="J16" s="16"/>
      <c r="K16" s="16">
        <v>0</v>
      </c>
      <c r="L16" s="16"/>
      <c r="M16" s="16">
        <v>0</v>
      </c>
      <c r="N16" s="5"/>
      <c r="O16" s="17">
        <v>108333300</v>
      </c>
      <c r="P16" s="18"/>
      <c r="Q16" s="17">
        <v>-9107065</v>
      </c>
      <c r="R16" s="18"/>
      <c r="S16" s="17">
        <v>99226235</v>
      </c>
    </row>
    <row r="17" spans="1:19" ht="18">
      <c r="A17" s="12" t="s">
        <v>41</v>
      </c>
      <c r="C17" s="5" t="s">
        <v>159</v>
      </c>
      <c r="E17" s="4">
        <v>49019</v>
      </c>
      <c r="G17" s="4">
        <v>1200</v>
      </c>
      <c r="I17" s="16">
        <v>0</v>
      </c>
      <c r="J17" s="16"/>
      <c r="K17" s="16">
        <v>0</v>
      </c>
      <c r="L17" s="16"/>
      <c r="M17" s="16">
        <v>0</v>
      </c>
      <c r="N17" s="5"/>
      <c r="O17" s="17">
        <v>58828515</v>
      </c>
      <c r="P17" s="18"/>
      <c r="Q17" s="17">
        <v>0</v>
      </c>
      <c r="R17" s="18"/>
      <c r="S17" s="17">
        <v>58828515</v>
      </c>
    </row>
    <row r="18" spans="1:19" ht="18">
      <c r="A18" s="12" t="s">
        <v>42</v>
      </c>
      <c r="C18" s="5" t="s">
        <v>159</v>
      </c>
      <c r="E18" s="4">
        <v>320000</v>
      </c>
      <c r="G18" s="4">
        <v>2000</v>
      </c>
      <c r="I18" s="16">
        <v>0</v>
      </c>
      <c r="J18" s="16"/>
      <c r="K18" s="16">
        <v>0</v>
      </c>
      <c r="L18" s="16"/>
      <c r="M18" s="16">
        <v>0</v>
      </c>
      <c r="N18" s="5"/>
      <c r="O18" s="17">
        <v>640000000</v>
      </c>
      <c r="P18" s="18"/>
      <c r="Q18" s="17">
        <v>0</v>
      </c>
      <c r="R18" s="18"/>
      <c r="S18" s="17">
        <v>640000000</v>
      </c>
    </row>
    <row r="19" spans="1:19" ht="18">
      <c r="A19" s="7" t="s">
        <v>44</v>
      </c>
      <c r="I19" s="7">
        <f>SUM(I9:$I$18)</f>
        <v>0</v>
      </c>
      <c r="K19" s="7">
        <f>SUM(K9:$K$18)</f>
        <v>0</v>
      </c>
      <c r="M19" s="7">
        <f>SUM(M9:$M$18)</f>
        <v>0</v>
      </c>
      <c r="O19" s="19">
        <f>SUM(O9:$O$18)</f>
        <v>7203575815</v>
      </c>
      <c r="P19" s="18"/>
      <c r="Q19" s="19">
        <f>SUM(Q9:$Q$18)</f>
        <v>-30613371</v>
      </c>
      <c r="R19" s="18"/>
      <c r="S19" s="19">
        <f>SUM(S9:$S$18)</f>
        <v>7172962444</v>
      </c>
    </row>
    <row r="20" spans="1:19" ht="18">
      <c r="I20" s="9"/>
      <c r="K20" s="9"/>
      <c r="M20" s="9"/>
      <c r="O20" s="9"/>
      <c r="Q20" s="9"/>
      <c r="S20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2021-11-22T12:09:57Z</cp:lastPrinted>
  <dcterms:created xsi:type="dcterms:W3CDTF">2021-11-22T07:26:27Z</dcterms:created>
  <dcterms:modified xsi:type="dcterms:W3CDTF">2021-11-28T05:44:52Z</dcterms:modified>
</cp:coreProperties>
</file>