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009531D0-CB3A-426C-B39C-21B8A109499A}" xr6:coauthVersionLast="45" xr6:coauthVersionMax="45" xr10:uidLastSave="{00000000-0000-0000-0000-000000000000}"/>
  <bookViews>
    <workbookView xWindow="-120" yWindow="-120" windowWidth="29040" windowHeight="15840" activeTab="1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11" sheetId="12" r:id="rId10"/>
    <sheet name="10" sheetId="11" r:id="rId11"/>
    <sheet name="9" sheetId="10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6" l="1"/>
  <c r="E11" i="16"/>
  <c r="Q40" i="12"/>
  <c r="K40" i="12"/>
  <c r="O39" i="12"/>
  <c r="O40" i="12" s="1"/>
  <c r="M39" i="12"/>
  <c r="M40" i="12" s="1"/>
  <c r="G39" i="12"/>
  <c r="G40" i="12" s="1"/>
  <c r="E39" i="12"/>
  <c r="E40" i="12" s="1"/>
  <c r="X26" i="4"/>
  <c r="Y26" i="4"/>
  <c r="U34" i="2"/>
  <c r="U35" i="2" s="1"/>
  <c r="S34" i="2"/>
  <c r="S35" i="2" s="1"/>
  <c r="G34" i="2"/>
  <c r="G35" i="2" s="1"/>
  <c r="E34" i="2"/>
  <c r="E35" i="2" s="1"/>
  <c r="I14" i="15"/>
  <c r="K10" i="15" s="1"/>
  <c r="E14" i="15"/>
  <c r="G12" i="15" s="1"/>
  <c r="K13" i="15"/>
  <c r="G13" i="15"/>
  <c r="K12" i="15"/>
  <c r="K11" i="15"/>
  <c r="G11" i="15"/>
  <c r="K9" i="15"/>
  <c r="K14" i="15" s="1"/>
  <c r="G9" i="15"/>
  <c r="Q25" i="14"/>
  <c r="O25" i="14"/>
  <c r="M25" i="14"/>
  <c r="K25" i="14"/>
  <c r="I25" i="14"/>
  <c r="G25" i="14"/>
  <c r="E25" i="14"/>
  <c r="C25" i="14"/>
  <c r="U31" i="13"/>
  <c r="S31" i="13"/>
  <c r="Q31" i="13"/>
  <c r="O31" i="13"/>
  <c r="M31" i="13"/>
  <c r="K31" i="13"/>
  <c r="I31" i="13"/>
  <c r="G31" i="13"/>
  <c r="E31" i="13"/>
  <c r="C31" i="13"/>
  <c r="I40" i="12"/>
  <c r="C40" i="12"/>
  <c r="Q18" i="11"/>
  <c r="O18" i="11"/>
  <c r="M18" i="11"/>
  <c r="K18" i="11"/>
  <c r="I18" i="11"/>
  <c r="G18" i="11"/>
  <c r="E18" i="11"/>
  <c r="C18" i="11"/>
  <c r="S16" i="10"/>
  <c r="Q16" i="10"/>
  <c r="O16" i="10"/>
  <c r="M16" i="10"/>
  <c r="K16" i="10"/>
  <c r="I16" i="10"/>
  <c r="S17" i="9"/>
  <c r="Q17" i="9"/>
  <c r="O17" i="9"/>
  <c r="M17" i="9"/>
  <c r="K17" i="9"/>
  <c r="I17" i="9"/>
  <c r="I12" i="8"/>
  <c r="G12" i="8"/>
  <c r="E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6" i="4"/>
  <c r="AG26" i="4"/>
  <c r="AE26" i="4"/>
  <c r="AC26" i="4"/>
  <c r="AA26" i="4"/>
  <c r="V26" i="4"/>
  <c r="U26" i="4"/>
  <c r="S26" i="4"/>
  <c r="Q26" i="4"/>
  <c r="O26" i="4"/>
  <c r="Q9" i="3"/>
  <c r="M9" i="3"/>
  <c r="K9" i="3"/>
  <c r="I9" i="3"/>
  <c r="E9" i="3"/>
  <c r="C9" i="3"/>
  <c r="W35" i="2"/>
  <c r="Q35" i="2"/>
  <c r="O35" i="2"/>
  <c r="M35" i="2"/>
  <c r="L35" i="2"/>
  <c r="J35" i="2"/>
  <c r="I35" i="2"/>
  <c r="C35" i="2"/>
  <c r="G10" i="15" l="1"/>
  <c r="G14" i="15" s="1"/>
</calcChain>
</file>

<file path=xl/sharedStrings.xml><?xml version="1.0" encoding="utf-8"?>
<sst xmlns="http://schemas.openxmlformats.org/spreadsheetml/2006/main" count="561" uniqueCount="222">
  <si>
    <t>‫صندوق سرمایه گذاری مشترک کیمیای کاردان</t>
  </si>
  <si>
    <t>‫صورت وضعیت پورتفوی</t>
  </si>
  <si>
    <t>‫برای ماه منتهی به 1400/05/31</t>
  </si>
  <si>
    <t>‫1- سرمایه گذاری ها</t>
  </si>
  <si>
    <t>‫1-1- سرمایه گذاری در سهام و حق تقدم سهام</t>
  </si>
  <si>
    <t>‫1400/04/31</t>
  </si>
  <si>
    <t>‫تغییرات طی دوره</t>
  </si>
  <si>
    <t>‫1400/05/31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</si>
  <si>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</si>
  <si>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</si>
  <si>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</si>
  <si>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</si>
  <si>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</si>
  <si>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</si>
  <si>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</si>
  <si>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</si>
  <si>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</si>
  <si>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</si>
  <si>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</si>
  <si>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‫برق مپنا</t>
  </si>
  <si>
    <t>‫توليدات پتروشيمي قائد بصير</t>
  </si>
  <si>
    <t>‫حمل و نقل ريلي پارسيان</t>
  </si>
  <si>
    <t>‫س. و خدمات مديريت صند. ب كشوري</t>
  </si>
  <si>
    <t>‫سرمايه گذاري غدير</t>
  </si>
  <si>
    <t>‫سرمايه گذاري ملي ايران</t>
  </si>
  <si>
    <t>‫سرمايه گذاري هامون صبا</t>
  </si>
  <si>
    <t>‫سينا دارو</t>
  </si>
  <si>
    <t>‫سپيد ماكيان</t>
  </si>
  <si>
    <t>‫شرکت افرانت(سهامی عام)</t>
  </si>
  <si>
    <t>‫صندوق بازنشستگي</t>
  </si>
  <si>
    <t>‫فولاد خوزستان</t>
  </si>
  <si>
    <t>‫فولاد مباركه</t>
  </si>
  <si>
    <t>‫محصولات كاغذي لطيف</t>
  </si>
  <si>
    <t>‫مديريت صنعت شوينده ت.ص.بهشهر</t>
  </si>
  <si>
    <t>‫ملي مس</t>
  </si>
  <si>
    <t>‫مپنا</t>
  </si>
  <si>
    <t>‫نفت اصفهان</t>
  </si>
  <si>
    <t>‫نفت و گاز پارسیان</t>
  </si>
  <si>
    <t>‫پديده شيمي قرن</t>
  </si>
  <si>
    <t>‫پديده شيمي قرن (تقدم)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</si>
  <si>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</si>
  <si>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</si>
  <si>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</si>
  <si>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</si>
  <si>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</si>
  <si>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</si>
  <si>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</si>
  <si>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</si>
  <si>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</si>
  <si>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</si>
  <si>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</si>
  <si>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</si>
  <si>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</si>
  <si>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</si>
  <si>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</si>
  <si>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</si>
  <si>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</si>
  <si>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</si>
  <si>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</si>
  <si>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</si>
  <si>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</si>
  <si>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</si>
  <si>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</si>
  <si>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</si>
  <si>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</si>
  <si>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</si>
  <si>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</si>
  <si>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</si>
  <si>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</si>
  <si>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</si>
  <si>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‫خیر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</si>
  <si>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</si>
  <si>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</si>
  <si>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</si>
  <si>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</si>
  <si>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</si>
  <si>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</si>
  <si>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</si>
  <si>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</si>
  <si>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</si>
  <si>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</si>
  <si>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</si>
  <si>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</si>
  <si>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</si>
  <si>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</si>
  <si>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</si>
  <si>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</si>
  <si>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</si>
  <si>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</si>
  <si>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</si>
  <si>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‫اسنادخزانه-م2بودجه99-011019</t>
  </si>
  <si>
    <t>‫1399/02/20</t>
  </si>
  <si>
    <t>‫1401/10/19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</si>
  <si>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</si>
  <si>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</si>
  <si>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</si>
  <si>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</si>
  <si>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</si>
  <si>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</si>
  <si>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</si>
  <si>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</si>
  <si>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</si>
  <si>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</si>
  <si>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</si>
  <si>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</si>
  <si>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</si>
  <si>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</si>
  <si>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</si>
  <si>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</si>
  <si>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</si>
  <si>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</si>
  <si>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</si>
  <si>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</si>
  <si>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</si>
  <si>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</si>
  <si>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</si>
  <si>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</si>
  <si>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</si>
  <si>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</si>
  <si>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</si>
  <si>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</si>
  <si>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</si>
  <si>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</si>
  <si>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</si>
  <si>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</si>
  <si>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</si>
  <si>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</si>
  <si>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</si>
  <si>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</si>
  <si>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</si>
  <si>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</si>
  <si>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</si>
  <si>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</si>
  <si>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</si>
  <si>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‫6166243589</t>
  </si>
  <si>
    <t>‫1399/11/28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</si>
  <si>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</si>
  <si>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</si>
  <si>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</si>
  <si>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</si>
  <si>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</si>
  <si>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</si>
  <si>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</si>
  <si>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</si>
  <si>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</si>
  <si>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</si>
  <si>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</si>
  <si>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</si>
  <si>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</si>
  <si>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</si>
  <si>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</si>
  <si>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</si>
  <si>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</si>
  <si>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</si>
  <si>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</si>
  <si>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</si>
  <si>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</si>
  <si>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</si>
  <si>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</si>
  <si>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</si>
  <si>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</si>
  <si>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</si>
  <si>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</si>
  <si>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</si>
  <si>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</si>
  <si>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</si>
  <si>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</si>
  <si>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</si>
  <si>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</si>
  <si>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‫1400/04/28</t>
  </si>
  <si>
    <t>‫1400/04/27</t>
  </si>
  <si>
    <t>‫1400/04/09</t>
  </si>
  <si>
    <t>‫1400/05/11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</si>
  <si>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</si>
  <si>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</si>
  <si>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</si>
  <si>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</si>
  <si>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</si>
  <si>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‫1400/08/08</t>
  </si>
  <si>
    <t>‫بلند مدت-1-6667725-283-205-اقتصاد نوين</t>
  </si>
  <si>
    <t>‫1400/05/28</t>
  </si>
  <si>
    <t>‫1401/12/28</t>
  </si>
  <si>
    <t>‫بلند مدت-6166243589-تجارت</t>
  </si>
  <si>
    <t>‫1400/05/01</t>
  </si>
  <si>
    <t>‫1401/11/28</t>
  </si>
  <si>
    <t>‫كوتاه مدت-1-1627461-810-849-سامان</t>
  </si>
  <si>
    <t>‫1400/05/23</t>
  </si>
  <si>
    <t>‫-</t>
  </si>
  <si>
    <t>‫كوتاه مدت-1-6667725-850-205-اقتصاد نوين</t>
  </si>
  <si>
    <t>‫1400/05/27</t>
  </si>
  <si>
    <t>‫كوتاه مدت-98031693-تجارت</t>
  </si>
  <si>
    <t>‫1400/06/26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</si>
  <si>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</si>
  <si>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</si>
  <si>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</si>
  <si>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</si>
  <si>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</si>
  <si>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</si>
  <si>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</si>
  <si>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</si>
  <si>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</si>
  <si>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</si>
  <si>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</si>
  <si>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</si>
  <si>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</si>
  <si>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</si>
  <si>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</si>
  <si>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</si>
  <si>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</si>
  <si>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</si>
  <si>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</si>
  <si>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</si>
  <si>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</si>
  <si>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</si>
  <si>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</si>
  <si>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تجارت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</si>
  <si>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</si>
  <si>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</si>
  <si>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</si>
  <si>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</si>
  <si>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</si>
  <si>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 xml:space="preserve">هزینه تنزیل سود سهام دریافتنی سال قبل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</si>
</sst>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0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14"/>
      <name val="B Mitra"/>
      <charset val="178"/>
    </font>
    <font>
      <sz val="14"/>
      <color indexed="8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/>
    <xf numFmtId="37" fontId="6" fillId="0" borderId="0" xfId="0" applyNumberFormat="1" applyFont="1" applyAlignment="1">
      <alignment horizontal="right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 wrapText="1"/>
    </xf>
    <xf numFmtId="37" fontId="7" fillId="0" borderId="1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37" fontId="7" fillId="0" borderId="5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7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64" fontId="7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/>
    <xf numFmtId="164" fontId="7" fillId="0" borderId="4" xfId="0" applyNumberFormat="1" applyFont="1" applyBorder="1" applyAlignment="1">
      <alignment horizontal="center" vertical="center"/>
    </xf>
    <xf numFmtId="3" fontId="5" fillId="0" borderId="0" xfId="0" applyNumberFormat="1" applyFont="1"/>
    <xf numFmtId="164" fontId="7" fillId="0" borderId="0" xfId="0" applyNumberFormat="1" applyFont="1" applyFill="1" applyAlignment="1">
      <alignment horizontal="center" vertical="center"/>
    </xf>
    <xf numFmtId="37" fontId="8" fillId="0" borderId="0" xfId="0" applyNumberFormat="1" applyFont="1" applyAlignment="1">
      <alignment horizontal="center" vertical="center" wrapText="1"/>
    </xf>
    <xf numFmtId="0" fontId="9" fillId="0" borderId="0" xfId="0" applyFont="1"/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10" fontId="8" fillId="0" borderId="0" xfId="0" applyNumberFormat="1" applyFont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37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39.950000000000003" customHeight="1">
      <c r="A23" s="3" t="s">
        <v>1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39.950000000000003" customHeight="1">
      <c r="A24" s="4" t="s">
        <v>2</v>
      </c>
      <c r="B24" s="2"/>
      <c r="C24" s="2"/>
      <c r="D24" s="2"/>
      <c r="E24" s="2"/>
      <c r="F24" s="2"/>
      <c r="G24" s="2"/>
      <c r="H24" s="2"/>
      <c r="I24" s="2"/>
      <c r="J24" s="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9"/>
  <sheetViews>
    <sheetView rightToLeft="1" topLeftCell="A22" workbookViewId="0">
      <selection activeCell="C38" sqref="C38"/>
    </sheetView>
  </sheetViews>
  <sheetFormatPr defaultRowHeight="17.25"/>
  <cols>
    <col min="1" max="1" width="29.85546875" style="7" customWidth="1"/>
    <col min="2" max="2" width="1.42578125" style="7" customWidth="1"/>
    <col min="3" max="3" width="14.14062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6.85546875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8" width="11.7109375" style="7" bestFit="1" customWidth="1"/>
    <col min="19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196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162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37.5">
      <c r="A8" s="26" t="s">
        <v>148</v>
      </c>
      <c r="C8" s="23" t="s">
        <v>9</v>
      </c>
      <c r="E8" s="23" t="s">
        <v>11</v>
      </c>
      <c r="G8" s="23" t="s">
        <v>193</v>
      </c>
      <c r="I8" s="23" t="s">
        <v>197</v>
      </c>
      <c r="K8" s="23" t="s">
        <v>9</v>
      </c>
      <c r="M8" s="23" t="s">
        <v>11</v>
      </c>
      <c r="O8" s="23" t="s">
        <v>193</v>
      </c>
      <c r="Q8" s="23" t="s">
        <v>197</v>
      </c>
    </row>
    <row r="9" spans="1:17" ht="23.25" customHeight="1">
      <c r="A9" s="24" t="s">
        <v>57</v>
      </c>
      <c r="C9" s="30">
        <v>82900</v>
      </c>
      <c r="D9" s="31"/>
      <c r="E9" s="30">
        <v>79334182073</v>
      </c>
      <c r="F9" s="31"/>
      <c r="G9" s="30">
        <v>79362945909</v>
      </c>
      <c r="H9" s="31"/>
      <c r="I9" s="30">
        <v>-28763836</v>
      </c>
      <c r="J9" s="31"/>
      <c r="K9" s="30">
        <v>82900</v>
      </c>
      <c r="L9" s="31"/>
      <c r="M9" s="30">
        <v>79334182073</v>
      </c>
      <c r="N9" s="31"/>
      <c r="O9" s="30">
        <v>79362945909</v>
      </c>
      <c r="P9" s="31"/>
      <c r="Q9" s="30">
        <v>-28763836</v>
      </c>
    </row>
    <row r="10" spans="1:17" ht="27.75" customHeight="1">
      <c r="A10" s="24" t="s">
        <v>63</v>
      </c>
      <c r="C10" s="30">
        <v>44598</v>
      </c>
      <c r="D10" s="31"/>
      <c r="E10" s="30">
        <v>41610819694</v>
      </c>
      <c r="F10" s="31"/>
      <c r="G10" s="30">
        <v>40688789398</v>
      </c>
      <c r="H10" s="31"/>
      <c r="I10" s="30">
        <v>922030296</v>
      </c>
      <c r="J10" s="31"/>
      <c r="K10" s="30">
        <v>44598</v>
      </c>
      <c r="L10" s="31"/>
      <c r="M10" s="30">
        <v>41610819694</v>
      </c>
      <c r="N10" s="31"/>
      <c r="O10" s="30">
        <v>40688789398</v>
      </c>
      <c r="P10" s="31"/>
      <c r="Q10" s="30">
        <v>922030296</v>
      </c>
    </row>
    <row r="11" spans="1:17" ht="27.75" customHeight="1">
      <c r="A11" s="24" t="s">
        <v>73</v>
      </c>
      <c r="C11" s="30">
        <v>43499</v>
      </c>
      <c r="D11" s="31"/>
      <c r="E11" s="30">
        <v>36477825454</v>
      </c>
      <c r="F11" s="31"/>
      <c r="G11" s="30">
        <v>35649841591</v>
      </c>
      <c r="H11" s="31"/>
      <c r="I11" s="30">
        <v>827983863</v>
      </c>
      <c r="J11" s="31"/>
      <c r="K11" s="30">
        <v>43499</v>
      </c>
      <c r="L11" s="31"/>
      <c r="M11" s="30">
        <v>36477825454</v>
      </c>
      <c r="N11" s="31"/>
      <c r="O11" s="30">
        <v>35649841591</v>
      </c>
      <c r="P11" s="31"/>
      <c r="Q11" s="30">
        <v>827983863</v>
      </c>
    </row>
    <row r="12" spans="1:17" ht="27.75" customHeight="1">
      <c r="A12" s="24" t="s">
        <v>79</v>
      </c>
      <c r="C12" s="30">
        <v>40933</v>
      </c>
      <c r="D12" s="31"/>
      <c r="E12" s="30">
        <v>33618604904</v>
      </c>
      <c r="F12" s="31"/>
      <c r="G12" s="30">
        <v>32770708719</v>
      </c>
      <c r="H12" s="31"/>
      <c r="I12" s="30">
        <v>847896185</v>
      </c>
      <c r="J12" s="31"/>
      <c r="K12" s="30">
        <v>40933</v>
      </c>
      <c r="L12" s="31"/>
      <c r="M12" s="30">
        <v>33618604904</v>
      </c>
      <c r="N12" s="31"/>
      <c r="O12" s="30">
        <v>32770708719</v>
      </c>
      <c r="P12" s="31"/>
      <c r="Q12" s="30">
        <v>847896185</v>
      </c>
    </row>
    <row r="13" spans="1:17" ht="27.75" customHeight="1">
      <c r="A13" s="24" t="s">
        <v>85</v>
      </c>
      <c r="C13" s="30">
        <v>22266</v>
      </c>
      <c r="D13" s="31"/>
      <c r="E13" s="30">
        <v>21598446442</v>
      </c>
      <c r="F13" s="31"/>
      <c r="G13" s="30">
        <v>21205500510</v>
      </c>
      <c r="H13" s="31"/>
      <c r="I13" s="30">
        <v>392945932</v>
      </c>
      <c r="J13" s="31"/>
      <c r="K13" s="30">
        <v>22266</v>
      </c>
      <c r="L13" s="31"/>
      <c r="M13" s="30">
        <v>21598446442</v>
      </c>
      <c r="N13" s="31"/>
      <c r="O13" s="30">
        <v>21205500510</v>
      </c>
      <c r="P13" s="31"/>
      <c r="Q13" s="30">
        <v>392945932</v>
      </c>
    </row>
    <row r="14" spans="1:17" ht="27.75" customHeight="1">
      <c r="A14" s="24" t="s">
        <v>88</v>
      </c>
      <c r="C14" s="30">
        <v>23624</v>
      </c>
      <c r="D14" s="31"/>
      <c r="E14" s="30">
        <v>22624454086</v>
      </c>
      <c r="F14" s="31"/>
      <c r="G14" s="30">
        <v>22222493723</v>
      </c>
      <c r="H14" s="31"/>
      <c r="I14" s="30">
        <v>401960363</v>
      </c>
      <c r="J14" s="31"/>
      <c r="K14" s="30">
        <v>23624</v>
      </c>
      <c r="L14" s="31"/>
      <c r="M14" s="30">
        <v>22624454086</v>
      </c>
      <c r="N14" s="31"/>
      <c r="O14" s="30">
        <v>22222493723</v>
      </c>
      <c r="P14" s="31"/>
      <c r="Q14" s="30">
        <v>401960363</v>
      </c>
    </row>
    <row r="15" spans="1:17" ht="27.75" customHeight="1">
      <c r="A15" s="24" t="s">
        <v>95</v>
      </c>
      <c r="C15" s="30">
        <v>11417</v>
      </c>
      <c r="D15" s="31"/>
      <c r="E15" s="30">
        <v>11125094164</v>
      </c>
      <c r="F15" s="31"/>
      <c r="G15" s="30">
        <v>10931554015</v>
      </c>
      <c r="H15" s="31"/>
      <c r="I15" s="30">
        <v>193540149</v>
      </c>
      <c r="J15" s="31"/>
      <c r="K15" s="30">
        <v>11417</v>
      </c>
      <c r="L15" s="31"/>
      <c r="M15" s="30">
        <v>11125094164</v>
      </c>
      <c r="N15" s="31"/>
      <c r="O15" s="30">
        <v>10931554015</v>
      </c>
      <c r="P15" s="31"/>
      <c r="Q15" s="30">
        <v>193540149</v>
      </c>
    </row>
    <row r="16" spans="1:17" ht="27.75" customHeight="1">
      <c r="A16" s="24" t="s">
        <v>97</v>
      </c>
      <c r="C16" s="30">
        <v>34894</v>
      </c>
      <c r="D16" s="31"/>
      <c r="E16" s="30">
        <v>33501343903</v>
      </c>
      <c r="F16" s="31"/>
      <c r="G16" s="30">
        <v>32888890760</v>
      </c>
      <c r="H16" s="31"/>
      <c r="I16" s="30">
        <v>612453143</v>
      </c>
      <c r="J16" s="31"/>
      <c r="K16" s="30">
        <v>34894</v>
      </c>
      <c r="L16" s="31"/>
      <c r="M16" s="30">
        <v>33501343903</v>
      </c>
      <c r="N16" s="31"/>
      <c r="O16" s="30">
        <v>32888890760</v>
      </c>
      <c r="P16" s="31"/>
      <c r="Q16" s="30">
        <v>612453143</v>
      </c>
    </row>
    <row r="17" spans="1:18" ht="27.75" customHeight="1">
      <c r="A17" s="24" t="s">
        <v>99</v>
      </c>
      <c r="C17" s="30">
        <v>9862</v>
      </c>
      <c r="D17" s="31"/>
      <c r="E17" s="30">
        <v>9280106630</v>
      </c>
      <c r="F17" s="31"/>
      <c r="G17" s="30">
        <v>9107089481</v>
      </c>
      <c r="H17" s="31"/>
      <c r="I17" s="30">
        <v>173017149</v>
      </c>
      <c r="J17" s="31"/>
      <c r="K17" s="30">
        <v>9862</v>
      </c>
      <c r="L17" s="31"/>
      <c r="M17" s="30">
        <v>9280106630</v>
      </c>
      <c r="N17" s="31"/>
      <c r="O17" s="30">
        <v>9107089481</v>
      </c>
      <c r="P17" s="31"/>
      <c r="Q17" s="30">
        <v>173017149</v>
      </c>
    </row>
    <row r="18" spans="1:18" ht="27.75" customHeight="1">
      <c r="A18" s="24" t="s">
        <v>101</v>
      </c>
      <c r="C18" s="30">
        <v>2400</v>
      </c>
      <c r="D18" s="31"/>
      <c r="E18" s="30">
        <v>2338376092</v>
      </c>
      <c r="F18" s="31"/>
      <c r="G18" s="30">
        <v>2291589374</v>
      </c>
      <c r="H18" s="31"/>
      <c r="I18" s="30">
        <v>46786718</v>
      </c>
      <c r="J18" s="31"/>
      <c r="K18" s="30">
        <v>2400</v>
      </c>
      <c r="L18" s="31"/>
      <c r="M18" s="30">
        <v>2338376092</v>
      </c>
      <c r="N18" s="31"/>
      <c r="O18" s="30">
        <v>2291589374</v>
      </c>
      <c r="P18" s="31"/>
      <c r="Q18" s="30">
        <v>46786718</v>
      </c>
      <c r="R18" s="31"/>
    </row>
    <row r="19" spans="1:18" ht="24.75" customHeight="1">
      <c r="A19" s="24" t="s">
        <v>17</v>
      </c>
      <c r="C19" s="30">
        <v>206249</v>
      </c>
      <c r="D19" s="31"/>
      <c r="E19" s="30">
        <v>40788680737</v>
      </c>
      <c r="F19" s="31"/>
      <c r="G19" s="30">
        <v>35209832035</v>
      </c>
      <c r="H19" s="31"/>
      <c r="I19" s="30">
        <v>5578848702</v>
      </c>
      <c r="J19" s="31"/>
      <c r="K19" s="30">
        <v>206249</v>
      </c>
      <c r="L19" s="31"/>
      <c r="M19" s="30">
        <v>40788680737</v>
      </c>
      <c r="N19" s="31"/>
      <c r="O19" s="30">
        <v>35209832035</v>
      </c>
      <c r="P19" s="31"/>
      <c r="Q19" s="30">
        <v>5578848702</v>
      </c>
    </row>
    <row r="20" spans="1:18" ht="24.75" customHeight="1">
      <c r="A20" s="24" t="s">
        <v>18</v>
      </c>
      <c r="C20" s="30">
        <v>3685459</v>
      </c>
      <c r="D20" s="31"/>
      <c r="E20" s="30">
        <v>19636523582</v>
      </c>
      <c r="F20" s="31"/>
      <c r="G20" s="30">
        <v>17639899449</v>
      </c>
      <c r="H20" s="31"/>
      <c r="I20" s="30">
        <v>1996624133</v>
      </c>
      <c r="J20" s="31"/>
      <c r="K20" s="30">
        <v>3685459</v>
      </c>
      <c r="L20" s="31"/>
      <c r="M20" s="30">
        <v>19636523582</v>
      </c>
      <c r="N20" s="31"/>
      <c r="O20" s="30">
        <v>17639899449</v>
      </c>
      <c r="P20" s="31"/>
      <c r="Q20" s="30">
        <v>1996624133</v>
      </c>
    </row>
    <row r="21" spans="1:18" ht="24.75" customHeight="1">
      <c r="A21" s="24" t="s">
        <v>19</v>
      </c>
      <c r="C21" s="30">
        <v>1486153</v>
      </c>
      <c r="D21" s="31"/>
      <c r="E21" s="30">
        <v>9723656985</v>
      </c>
      <c r="F21" s="31"/>
      <c r="G21" s="30">
        <v>9765765891</v>
      </c>
      <c r="H21" s="31"/>
      <c r="I21" s="30">
        <v>-42108906</v>
      </c>
      <c r="J21" s="31"/>
      <c r="K21" s="30">
        <v>1486153</v>
      </c>
      <c r="L21" s="31"/>
      <c r="M21" s="30">
        <v>9723656985</v>
      </c>
      <c r="N21" s="31"/>
      <c r="O21" s="30">
        <v>9765765891</v>
      </c>
      <c r="P21" s="31"/>
      <c r="Q21" s="30">
        <v>-42108906</v>
      </c>
    </row>
    <row r="22" spans="1:18" ht="24.75" customHeight="1">
      <c r="A22" s="24" t="s">
        <v>20</v>
      </c>
      <c r="C22" s="30">
        <v>150000</v>
      </c>
      <c r="D22" s="31"/>
      <c r="E22" s="30">
        <v>15067014660</v>
      </c>
      <c r="F22" s="31"/>
      <c r="G22" s="30">
        <v>13862433795</v>
      </c>
      <c r="H22" s="31"/>
      <c r="I22" s="30">
        <v>1204580865</v>
      </c>
      <c r="J22" s="31"/>
      <c r="K22" s="30">
        <v>150000</v>
      </c>
      <c r="L22" s="31"/>
      <c r="M22" s="30">
        <v>15067014660</v>
      </c>
      <c r="N22" s="31"/>
      <c r="O22" s="30">
        <v>13862433795</v>
      </c>
      <c r="P22" s="31"/>
      <c r="Q22" s="30">
        <v>1204580865</v>
      </c>
    </row>
    <row r="23" spans="1:18" ht="24.75" customHeight="1">
      <c r="A23" s="24" t="s">
        <v>21</v>
      </c>
      <c r="C23" s="30">
        <v>200000</v>
      </c>
      <c r="D23" s="31"/>
      <c r="E23" s="30">
        <v>7324756830</v>
      </c>
      <c r="F23" s="31"/>
      <c r="G23" s="30">
        <v>6802384122</v>
      </c>
      <c r="H23" s="31"/>
      <c r="I23" s="30">
        <v>522372708</v>
      </c>
      <c r="J23" s="31"/>
      <c r="K23" s="30">
        <v>200000</v>
      </c>
      <c r="L23" s="31"/>
      <c r="M23" s="30">
        <v>7324756830</v>
      </c>
      <c r="N23" s="31"/>
      <c r="O23" s="30">
        <v>6802384122</v>
      </c>
      <c r="P23" s="31"/>
      <c r="Q23" s="30">
        <v>522372708</v>
      </c>
    </row>
    <row r="24" spans="1:18" ht="24.75" customHeight="1">
      <c r="A24" s="24" t="s">
        <v>22</v>
      </c>
      <c r="C24" s="30">
        <v>908</v>
      </c>
      <c r="D24" s="31"/>
      <c r="E24" s="30">
        <v>5062669</v>
      </c>
      <c r="F24" s="31"/>
      <c r="G24" s="30">
        <v>4565023</v>
      </c>
      <c r="H24" s="31"/>
      <c r="I24" s="30">
        <v>497646</v>
      </c>
      <c r="J24" s="31"/>
      <c r="K24" s="30">
        <v>908</v>
      </c>
      <c r="L24" s="31"/>
      <c r="M24" s="30">
        <v>5062669</v>
      </c>
      <c r="N24" s="31"/>
      <c r="O24" s="30">
        <v>4565023</v>
      </c>
      <c r="P24" s="31"/>
      <c r="Q24" s="30">
        <v>497646</v>
      </c>
    </row>
    <row r="25" spans="1:18" ht="24.75" customHeight="1">
      <c r="A25" s="24" t="s">
        <v>23</v>
      </c>
      <c r="C25" s="30">
        <v>3000000</v>
      </c>
      <c r="D25" s="31"/>
      <c r="E25" s="30">
        <v>48459937500</v>
      </c>
      <c r="F25" s="31"/>
      <c r="G25" s="30">
        <v>38559199500</v>
      </c>
      <c r="H25" s="31"/>
      <c r="I25" s="30">
        <v>9900738000</v>
      </c>
      <c r="J25" s="31"/>
      <c r="K25" s="30">
        <v>3000000</v>
      </c>
      <c r="L25" s="31"/>
      <c r="M25" s="30">
        <v>48459937500</v>
      </c>
      <c r="N25" s="31"/>
      <c r="O25" s="30">
        <v>38559199500</v>
      </c>
      <c r="P25" s="31"/>
      <c r="Q25" s="30">
        <v>9900738000</v>
      </c>
    </row>
    <row r="26" spans="1:18" ht="24.75" customHeight="1">
      <c r="A26" s="24" t="s">
        <v>24</v>
      </c>
      <c r="C26" s="30">
        <v>1200000</v>
      </c>
      <c r="D26" s="31"/>
      <c r="E26" s="30">
        <v>14803392600</v>
      </c>
      <c r="F26" s="31"/>
      <c r="G26" s="30">
        <v>13984791039</v>
      </c>
      <c r="H26" s="31"/>
      <c r="I26" s="30">
        <v>818601561</v>
      </c>
      <c r="J26" s="31"/>
      <c r="K26" s="30">
        <v>1200000</v>
      </c>
      <c r="L26" s="31"/>
      <c r="M26" s="30">
        <v>14803392600</v>
      </c>
      <c r="N26" s="31"/>
      <c r="O26" s="30">
        <v>13984791039</v>
      </c>
      <c r="P26" s="31"/>
      <c r="Q26" s="30">
        <v>818601561</v>
      </c>
    </row>
    <row r="27" spans="1:18" ht="24.75" customHeight="1">
      <c r="A27" s="24" t="s">
        <v>25</v>
      </c>
      <c r="C27" s="30">
        <v>1816</v>
      </c>
      <c r="D27" s="31"/>
      <c r="E27" s="30">
        <v>5989636</v>
      </c>
      <c r="F27" s="31"/>
      <c r="G27" s="30">
        <v>3457167</v>
      </c>
      <c r="H27" s="31"/>
      <c r="I27" s="30">
        <v>2532469</v>
      </c>
      <c r="J27" s="31"/>
      <c r="K27" s="30">
        <v>1816</v>
      </c>
      <c r="L27" s="31"/>
      <c r="M27" s="30">
        <v>5989636</v>
      </c>
      <c r="N27" s="31"/>
      <c r="O27" s="30">
        <v>3457167</v>
      </c>
      <c r="P27" s="31"/>
      <c r="Q27" s="30">
        <v>2532469</v>
      </c>
    </row>
    <row r="28" spans="1:18" ht="24.75" customHeight="1">
      <c r="A28" s="24" t="s">
        <v>26</v>
      </c>
      <c r="C28" s="30">
        <v>200000</v>
      </c>
      <c r="D28" s="31"/>
      <c r="E28" s="30">
        <v>4232664900</v>
      </c>
      <c r="F28" s="31"/>
      <c r="G28" s="30">
        <v>4216760100</v>
      </c>
      <c r="H28" s="31"/>
      <c r="I28" s="30">
        <v>15904800</v>
      </c>
      <c r="J28" s="31"/>
      <c r="K28" s="30">
        <v>200000</v>
      </c>
      <c r="L28" s="31"/>
      <c r="M28" s="30">
        <v>4232664900</v>
      </c>
      <c r="N28" s="31"/>
      <c r="O28" s="30">
        <v>4216760100</v>
      </c>
      <c r="P28" s="31"/>
      <c r="Q28" s="30">
        <v>15904800</v>
      </c>
    </row>
    <row r="29" spans="1:18" ht="24.75" customHeight="1">
      <c r="A29" s="24" t="s">
        <v>27</v>
      </c>
      <c r="C29" s="30">
        <v>4133</v>
      </c>
      <c r="D29" s="31"/>
      <c r="E29" s="30">
        <v>205543685</v>
      </c>
      <c r="F29" s="31"/>
      <c r="G29" s="30">
        <v>86276582</v>
      </c>
      <c r="H29" s="31"/>
      <c r="I29" s="30">
        <v>119267103</v>
      </c>
      <c r="J29" s="31"/>
      <c r="K29" s="30">
        <v>4133</v>
      </c>
      <c r="L29" s="31"/>
      <c r="M29" s="30">
        <v>205543685</v>
      </c>
      <c r="N29" s="31"/>
      <c r="O29" s="30">
        <v>86276582</v>
      </c>
      <c r="P29" s="31"/>
      <c r="Q29" s="30">
        <v>119267103</v>
      </c>
    </row>
    <row r="30" spans="1:18" ht="24.75" customHeight="1">
      <c r="A30" s="24" t="s">
        <v>29</v>
      </c>
      <c r="C30" s="30">
        <v>1000000</v>
      </c>
      <c r="D30" s="31"/>
      <c r="E30" s="30">
        <v>18131472000</v>
      </c>
      <c r="F30" s="31"/>
      <c r="G30" s="30">
        <v>16700040000</v>
      </c>
      <c r="H30" s="31"/>
      <c r="I30" s="30">
        <v>1431432000</v>
      </c>
      <c r="J30" s="31"/>
      <c r="K30" s="30">
        <v>1000000</v>
      </c>
      <c r="L30" s="31"/>
      <c r="M30" s="30">
        <v>18131472000</v>
      </c>
      <c r="N30" s="31"/>
      <c r="O30" s="30">
        <v>16700040000</v>
      </c>
      <c r="P30" s="31"/>
      <c r="Q30" s="30">
        <v>1431432000</v>
      </c>
    </row>
    <row r="31" spans="1:18" ht="24.75" customHeight="1">
      <c r="A31" s="24" t="s">
        <v>30</v>
      </c>
      <c r="C31" s="30">
        <v>812425</v>
      </c>
      <c r="D31" s="31"/>
      <c r="E31" s="30">
        <v>14577018836</v>
      </c>
      <c r="F31" s="31"/>
      <c r="G31" s="30">
        <v>12323839747</v>
      </c>
      <c r="H31" s="31"/>
      <c r="I31" s="30">
        <v>2253179089</v>
      </c>
      <c r="J31" s="31"/>
      <c r="K31" s="30">
        <v>812425</v>
      </c>
      <c r="L31" s="31"/>
      <c r="M31" s="30">
        <v>14577018836</v>
      </c>
      <c r="N31" s="31"/>
      <c r="O31" s="30">
        <v>12323839747</v>
      </c>
      <c r="P31" s="31"/>
      <c r="Q31" s="30">
        <v>2253179089</v>
      </c>
    </row>
    <row r="32" spans="1:18" ht="24.75" customHeight="1">
      <c r="A32" s="24" t="s">
        <v>31</v>
      </c>
      <c r="C32" s="30">
        <v>6489569</v>
      </c>
      <c r="D32" s="31"/>
      <c r="E32" s="30">
        <v>79733816957</v>
      </c>
      <c r="F32" s="31"/>
      <c r="G32" s="30">
        <v>67670529116</v>
      </c>
      <c r="H32" s="31"/>
      <c r="I32" s="30">
        <v>12063287841</v>
      </c>
      <c r="J32" s="31"/>
      <c r="K32" s="30">
        <v>6489569</v>
      </c>
      <c r="L32" s="31"/>
      <c r="M32" s="30">
        <v>79733816957</v>
      </c>
      <c r="N32" s="31"/>
      <c r="O32" s="30">
        <v>67670529116</v>
      </c>
      <c r="P32" s="31"/>
      <c r="Q32" s="30">
        <v>12063287841</v>
      </c>
    </row>
    <row r="33" spans="1:18" ht="36">
      <c r="A33" s="24" t="s">
        <v>33</v>
      </c>
      <c r="C33" s="30">
        <v>251380</v>
      </c>
      <c r="D33" s="31"/>
      <c r="E33" s="30">
        <v>6646922087</v>
      </c>
      <c r="F33" s="31"/>
      <c r="G33" s="30">
        <v>5997222936</v>
      </c>
      <c r="H33" s="31"/>
      <c r="I33" s="30">
        <v>649699151</v>
      </c>
      <c r="J33" s="31"/>
      <c r="K33" s="30">
        <v>251380</v>
      </c>
      <c r="L33" s="31"/>
      <c r="M33" s="30">
        <v>6646922087</v>
      </c>
      <c r="N33" s="31"/>
      <c r="O33" s="30">
        <v>5997222936</v>
      </c>
      <c r="P33" s="31"/>
      <c r="Q33" s="30">
        <v>649699151</v>
      </c>
    </row>
    <row r="34" spans="1:18" ht="27.75" customHeight="1">
      <c r="A34" s="24" t="s">
        <v>34</v>
      </c>
      <c r="C34" s="30">
        <v>2000000</v>
      </c>
      <c r="D34" s="31"/>
      <c r="E34" s="30">
        <v>28449711000</v>
      </c>
      <c r="F34" s="31"/>
      <c r="G34" s="30">
        <v>25149465000</v>
      </c>
      <c r="H34" s="31"/>
      <c r="I34" s="30">
        <v>3300246000</v>
      </c>
      <c r="J34" s="31"/>
      <c r="K34" s="30">
        <v>2000000</v>
      </c>
      <c r="L34" s="31"/>
      <c r="M34" s="30">
        <v>28449711000</v>
      </c>
      <c r="N34" s="31"/>
      <c r="O34" s="30">
        <v>25149465000</v>
      </c>
      <c r="P34" s="31"/>
      <c r="Q34" s="30">
        <v>3300246000</v>
      </c>
    </row>
    <row r="35" spans="1:18" ht="27.75" customHeight="1">
      <c r="A35" s="24" t="s">
        <v>35</v>
      </c>
      <c r="C35" s="30">
        <v>722222</v>
      </c>
      <c r="D35" s="31"/>
      <c r="E35" s="30">
        <v>14071325670</v>
      </c>
      <c r="F35" s="31"/>
      <c r="G35" s="30">
        <v>12779061068</v>
      </c>
      <c r="H35" s="31"/>
      <c r="I35" s="30">
        <v>1292264602</v>
      </c>
      <c r="J35" s="31"/>
      <c r="K35" s="30">
        <v>722222</v>
      </c>
      <c r="L35" s="31"/>
      <c r="M35" s="30">
        <v>14071325670</v>
      </c>
      <c r="N35" s="31"/>
      <c r="O35" s="30">
        <v>12779061068</v>
      </c>
      <c r="P35" s="31"/>
      <c r="Q35" s="30">
        <v>1292264602</v>
      </c>
    </row>
    <row r="36" spans="1:18" ht="27.75" customHeight="1">
      <c r="A36" s="24" t="s">
        <v>36</v>
      </c>
      <c r="C36" s="30">
        <v>49019</v>
      </c>
      <c r="D36" s="31"/>
      <c r="E36" s="30">
        <v>722626407</v>
      </c>
      <c r="F36" s="31"/>
      <c r="G36" s="30">
        <v>670488150</v>
      </c>
      <c r="H36" s="31"/>
      <c r="I36" s="30">
        <v>52138257</v>
      </c>
      <c r="J36" s="31"/>
      <c r="K36" s="30">
        <v>49019</v>
      </c>
      <c r="L36" s="31"/>
      <c r="M36" s="30">
        <v>722626407</v>
      </c>
      <c r="N36" s="31"/>
      <c r="O36" s="30">
        <v>670488150</v>
      </c>
      <c r="P36" s="31"/>
      <c r="Q36" s="30">
        <v>52138257</v>
      </c>
    </row>
    <row r="37" spans="1:18" ht="27.75" customHeight="1">
      <c r="A37" s="24" t="s">
        <v>37</v>
      </c>
      <c r="C37" s="30">
        <v>1000000</v>
      </c>
      <c r="D37" s="31"/>
      <c r="E37" s="30">
        <v>29871202500</v>
      </c>
      <c r="F37" s="31"/>
      <c r="G37" s="30">
        <v>25457620500</v>
      </c>
      <c r="H37" s="31"/>
      <c r="I37" s="30">
        <v>4413582000</v>
      </c>
      <c r="J37" s="31"/>
      <c r="K37" s="30">
        <v>1000000</v>
      </c>
      <c r="L37" s="31"/>
      <c r="M37" s="30">
        <v>29871202500</v>
      </c>
      <c r="N37" s="31"/>
      <c r="O37" s="30">
        <v>25457620500</v>
      </c>
      <c r="P37" s="31"/>
      <c r="Q37" s="30">
        <v>4413582000</v>
      </c>
    </row>
    <row r="38" spans="1:18" ht="27.75" customHeight="1">
      <c r="A38" s="24" t="s">
        <v>39</v>
      </c>
      <c r="C38" s="30">
        <v>1119227</v>
      </c>
      <c r="D38" s="31"/>
      <c r="E38" s="30">
        <v>27836441336</v>
      </c>
      <c r="F38" s="31"/>
      <c r="G38" s="30">
        <v>27788898542</v>
      </c>
      <c r="H38" s="31"/>
      <c r="I38" s="30">
        <v>47542794</v>
      </c>
      <c r="J38" s="31"/>
      <c r="K38" s="30">
        <v>1119227</v>
      </c>
      <c r="L38" s="31"/>
      <c r="M38" s="30">
        <v>27836441336</v>
      </c>
      <c r="N38" s="31"/>
      <c r="O38" s="30">
        <v>27788898542</v>
      </c>
      <c r="P38" s="31"/>
      <c r="Q38" s="30">
        <v>47542794</v>
      </c>
    </row>
    <row r="39" spans="1:18" ht="27.75" customHeight="1">
      <c r="A39" s="24" t="s">
        <v>40</v>
      </c>
      <c r="C39" s="30">
        <v>450000</v>
      </c>
      <c r="D39" s="31"/>
      <c r="E39" s="30">
        <f>54805952700-30</f>
        <v>54805952670</v>
      </c>
      <c r="F39" s="31"/>
      <c r="G39" s="30">
        <f>40114092510-30</f>
        <v>40114092480</v>
      </c>
      <c r="H39" s="31"/>
      <c r="I39" s="30">
        <v>14691860190</v>
      </c>
      <c r="J39" s="31"/>
      <c r="K39" s="30">
        <v>450000</v>
      </c>
      <c r="L39" s="31"/>
      <c r="M39" s="30">
        <f>54805952700-30</f>
        <v>54805952670</v>
      </c>
      <c r="N39" s="31"/>
      <c r="O39" s="30">
        <f>40114092510-30</f>
        <v>40114092480</v>
      </c>
      <c r="P39" s="31"/>
      <c r="Q39" s="30">
        <v>14691860190</v>
      </c>
    </row>
    <row r="40" spans="1:18" ht="18.75" thickBot="1">
      <c r="A40" s="19" t="s">
        <v>41</v>
      </c>
      <c r="C40" s="32">
        <f>SUM(C9:$C$39)</f>
        <v>24344953</v>
      </c>
      <c r="D40" s="31"/>
      <c r="E40" s="32">
        <f>SUM(E9:$E$39)</f>
        <v>726608966689</v>
      </c>
      <c r="F40" s="31"/>
      <c r="G40" s="32">
        <f>SUM(G9:$G$39)</f>
        <v>661906025722</v>
      </c>
      <c r="H40" s="31"/>
      <c r="I40" s="32">
        <f>SUM(I9:$I$39)</f>
        <v>64702940967</v>
      </c>
      <c r="J40" s="31"/>
      <c r="K40" s="32">
        <f>SUM(K9:K39)</f>
        <v>24344953</v>
      </c>
      <c r="L40" s="31"/>
      <c r="M40" s="32">
        <f>SUM(M9:M39)</f>
        <v>726608966689</v>
      </c>
      <c r="N40" s="31"/>
      <c r="O40" s="32">
        <f>SUM(O9:O39)</f>
        <v>661906025722</v>
      </c>
      <c r="P40" s="31"/>
      <c r="Q40" s="32">
        <f>SUM(Q9:Q39)</f>
        <v>64702940967</v>
      </c>
    </row>
    <row r="41" spans="1:18" ht="18">
      <c r="C41" s="21"/>
      <c r="E41" s="21"/>
      <c r="G41" s="21"/>
      <c r="I41" s="21"/>
      <c r="K41" s="21"/>
      <c r="M41" s="21"/>
      <c r="O41" s="21"/>
      <c r="Q41" s="21"/>
    </row>
    <row r="43" spans="1:18" ht="18">
      <c r="A43" s="27" t="s">
        <v>195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</row>
    <row r="46" spans="1:18" s="33" customFormat="1" ht="18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33" customFormat="1"/>
    <row r="48" spans="1:18" s="33" customFormat="1"/>
    <row r="49" spans="5:5" s="33" customFormat="1">
      <c r="E49" s="35"/>
    </row>
  </sheetData>
  <mergeCells count="7">
    <mergeCell ref="A43:Q43"/>
    <mergeCell ref="A1:Q1"/>
    <mergeCell ref="A2:Q2"/>
    <mergeCell ref="A3:Q3"/>
    <mergeCell ref="A5:Q5"/>
    <mergeCell ref="C7:I7"/>
    <mergeCell ref="K7:Q7"/>
  </mergeCells>
  <pageMargins left="0.7" right="0.7" top="0.7" bottom="0.68" header="0.3" footer="0.17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rightToLeft="1" workbookViewId="0">
      <selection activeCell="Q9" sqref="Q9:Q14"/>
    </sheetView>
  </sheetViews>
  <sheetFormatPr defaultRowHeight="17.25"/>
  <cols>
    <col min="1" max="1" width="25.7109375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2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192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162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37.5">
      <c r="A8" s="26" t="s">
        <v>148</v>
      </c>
      <c r="C8" s="23" t="s">
        <v>9</v>
      </c>
      <c r="E8" s="23" t="s">
        <v>11</v>
      </c>
      <c r="G8" s="23" t="s">
        <v>193</v>
      </c>
      <c r="I8" s="23" t="s">
        <v>194</v>
      </c>
      <c r="K8" s="23" t="s">
        <v>9</v>
      </c>
      <c r="M8" s="23" t="s">
        <v>11</v>
      </c>
      <c r="O8" s="23" t="s">
        <v>193</v>
      </c>
      <c r="Q8" s="23" t="s">
        <v>194</v>
      </c>
    </row>
    <row r="9" spans="1:17" ht="36">
      <c r="A9" s="24" t="s">
        <v>67</v>
      </c>
      <c r="C9" s="30">
        <v>3029</v>
      </c>
      <c r="D9" s="31"/>
      <c r="E9" s="30">
        <v>2596899757</v>
      </c>
      <c r="F9" s="31"/>
      <c r="G9" s="30">
        <v>2545914421</v>
      </c>
      <c r="H9" s="31"/>
      <c r="I9" s="30">
        <v>50985336</v>
      </c>
      <c r="J9" s="31"/>
      <c r="K9" s="30">
        <v>3029</v>
      </c>
      <c r="L9" s="31"/>
      <c r="M9" s="30">
        <v>2596899757</v>
      </c>
      <c r="N9" s="31"/>
      <c r="O9" s="30">
        <v>2545914421</v>
      </c>
      <c r="P9" s="31"/>
      <c r="Q9" s="30">
        <v>50985336</v>
      </c>
    </row>
    <row r="10" spans="1:17" ht="36">
      <c r="A10" s="24" t="s">
        <v>69</v>
      </c>
      <c r="C10" s="30">
        <v>13853</v>
      </c>
      <c r="D10" s="31"/>
      <c r="E10" s="30">
        <v>11759901316</v>
      </c>
      <c r="F10" s="31"/>
      <c r="G10" s="30">
        <v>11522416937</v>
      </c>
      <c r="H10" s="31"/>
      <c r="I10" s="30">
        <v>237484379</v>
      </c>
      <c r="J10" s="31"/>
      <c r="K10" s="30">
        <v>13853</v>
      </c>
      <c r="L10" s="31"/>
      <c r="M10" s="30">
        <v>11759901316</v>
      </c>
      <c r="N10" s="31"/>
      <c r="O10" s="30">
        <v>11522416937</v>
      </c>
      <c r="P10" s="31"/>
      <c r="Q10" s="30">
        <v>237484379</v>
      </c>
    </row>
    <row r="11" spans="1:17" ht="36">
      <c r="A11" s="24" t="s">
        <v>76</v>
      </c>
      <c r="C11" s="30">
        <v>48433</v>
      </c>
      <c r="D11" s="31"/>
      <c r="E11" s="30">
        <v>40332534112</v>
      </c>
      <c r="F11" s="31"/>
      <c r="G11" s="30">
        <v>39537602552</v>
      </c>
      <c r="H11" s="31"/>
      <c r="I11" s="30">
        <v>794931560</v>
      </c>
      <c r="J11" s="31"/>
      <c r="K11" s="30">
        <v>48433</v>
      </c>
      <c r="L11" s="31"/>
      <c r="M11" s="30">
        <v>40332534112</v>
      </c>
      <c r="N11" s="31"/>
      <c r="O11" s="30">
        <v>39537602552</v>
      </c>
      <c r="P11" s="31"/>
      <c r="Q11" s="30">
        <v>794931560</v>
      </c>
    </row>
    <row r="12" spans="1:17" ht="36">
      <c r="A12" s="24" t="s">
        <v>82</v>
      </c>
      <c r="C12" s="30">
        <v>20000</v>
      </c>
      <c r="D12" s="31"/>
      <c r="E12" s="30">
        <v>13151615838</v>
      </c>
      <c r="F12" s="31"/>
      <c r="G12" s="30">
        <v>12754723193</v>
      </c>
      <c r="H12" s="31"/>
      <c r="I12" s="30">
        <v>396892645</v>
      </c>
      <c r="J12" s="31"/>
      <c r="K12" s="30">
        <v>20000</v>
      </c>
      <c r="L12" s="31"/>
      <c r="M12" s="30">
        <v>13151615838</v>
      </c>
      <c r="N12" s="31"/>
      <c r="O12" s="30">
        <v>12754723193</v>
      </c>
      <c r="P12" s="31"/>
      <c r="Q12" s="30">
        <v>396892645</v>
      </c>
    </row>
    <row r="13" spans="1:17" ht="36">
      <c r="A13" s="24" t="s">
        <v>90</v>
      </c>
      <c r="C13" s="30">
        <v>22000</v>
      </c>
      <c r="D13" s="31"/>
      <c r="E13" s="30">
        <v>16886338797</v>
      </c>
      <c r="F13" s="31"/>
      <c r="G13" s="30">
        <v>16486293560</v>
      </c>
      <c r="H13" s="31"/>
      <c r="I13" s="30">
        <v>400045237</v>
      </c>
      <c r="J13" s="31"/>
      <c r="K13" s="30">
        <v>22000</v>
      </c>
      <c r="L13" s="31"/>
      <c r="M13" s="30">
        <v>16886338797</v>
      </c>
      <c r="N13" s="31"/>
      <c r="O13" s="30">
        <v>16486293560</v>
      </c>
      <c r="P13" s="31"/>
      <c r="Q13" s="30">
        <v>400045237</v>
      </c>
    </row>
    <row r="14" spans="1:17" ht="36">
      <c r="A14" s="24" t="s">
        <v>93</v>
      </c>
      <c r="C14" s="30">
        <v>37274</v>
      </c>
      <c r="D14" s="31"/>
      <c r="E14" s="30">
        <v>37274000000</v>
      </c>
      <c r="F14" s="31"/>
      <c r="G14" s="30">
        <v>36829204900</v>
      </c>
      <c r="H14" s="31"/>
      <c r="I14" s="30">
        <v>444795100</v>
      </c>
      <c r="J14" s="31"/>
      <c r="K14" s="30">
        <v>37274</v>
      </c>
      <c r="L14" s="31"/>
      <c r="M14" s="38">
        <v>37274000000</v>
      </c>
      <c r="N14" s="31"/>
      <c r="O14" s="30">
        <v>36829204900</v>
      </c>
      <c r="P14" s="31"/>
      <c r="Q14" s="30">
        <v>444795100</v>
      </c>
    </row>
    <row r="15" spans="1:17" ht="24.75" customHeight="1">
      <c r="A15" s="24" t="s">
        <v>28</v>
      </c>
      <c r="C15" s="30">
        <v>408266</v>
      </c>
      <c r="D15" s="31"/>
      <c r="E15" s="30">
        <v>10339652960</v>
      </c>
      <c r="F15" s="31"/>
      <c r="G15" s="30">
        <v>10923707920</v>
      </c>
      <c r="H15" s="31"/>
      <c r="I15" s="30">
        <v>-584054960</v>
      </c>
      <c r="J15" s="31"/>
      <c r="K15" s="30">
        <v>408266</v>
      </c>
      <c r="L15" s="31"/>
      <c r="M15" s="30">
        <v>10339652960</v>
      </c>
      <c r="N15" s="31"/>
      <c r="O15" s="30">
        <v>10923707920</v>
      </c>
      <c r="P15" s="31"/>
      <c r="Q15" s="30">
        <v>-584054960</v>
      </c>
    </row>
    <row r="16" spans="1:17" ht="24.75" customHeight="1">
      <c r="A16" s="24" t="s">
        <v>32</v>
      </c>
      <c r="C16" s="30">
        <v>160</v>
      </c>
      <c r="D16" s="31"/>
      <c r="E16" s="30">
        <v>9237512</v>
      </c>
      <c r="F16" s="31"/>
      <c r="G16" s="30">
        <v>10383987</v>
      </c>
      <c r="H16" s="31"/>
      <c r="I16" s="30">
        <v>-1146475</v>
      </c>
      <c r="J16" s="31"/>
      <c r="K16" s="30">
        <v>160</v>
      </c>
      <c r="L16" s="31"/>
      <c r="M16" s="30">
        <v>9237512</v>
      </c>
      <c r="N16" s="31"/>
      <c r="O16" s="30">
        <v>10383987</v>
      </c>
      <c r="P16" s="31"/>
      <c r="Q16" s="30">
        <v>-1146475</v>
      </c>
    </row>
    <row r="17" spans="1:17" ht="24.75" customHeight="1">
      <c r="A17" s="24" t="s">
        <v>38</v>
      </c>
      <c r="C17" s="30">
        <v>320000</v>
      </c>
      <c r="D17" s="31"/>
      <c r="E17" s="30">
        <v>9851892881</v>
      </c>
      <c r="F17" s="31"/>
      <c r="G17" s="30">
        <v>10559075271</v>
      </c>
      <c r="H17" s="31"/>
      <c r="I17" s="30">
        <v>-707182390</v>
      </c>
      <c r="J17" s="31"/>
      <c r="K17" s="30">
        <v>320000</v>
      </c>
      <c r="L17" s="31"/>
      <c r="M17" s="30">
        <v>9851892881</v>
      </c>
      <c r="N17" s="31"/>
      <c r="O17" s="30">
        <v>10559075271</v>
      </c>
      <c r="P17" s="31"/>
      <c r="Q17" s="30">
        <v>-707182390</v>
      </c>
    </row>
    <row r="18" spans="1:17" ht="19.5" customHeight="1">
      <c r="A18" s="19" t="s">
        <v>41</v>
      </c>
      <c r="C18" s="32">
        <f>SUM(C9:$C$17)</f>
        <v>873015</v>
      </c>
      <c r="D18" s="31"/>
      <c r="E18" s="32">
        <f>SUM(E9:$E$17)</f>
        <v>142202073173</v>
      </c>
      <c r="F18" s="31"/>
      <c r="G18" s="32">
        <f>SUM(G9:$G$17)</f>
        <v>141169322741</v>
      </c>
      <c r="H18" s="31"/>
      <c r="I18" s="32">
        <f>SUM(I9:$I$17)</f>
        <v>1032750432</v>
      </c>
      <c r="J18" s="31"/>
      <c r="K18" s="32">
        <f>SUM(K9:$K$17)</f>
        <v>873015</v>
      </c>
      <c r="L18" s="31"/>
      <c r="M18" s="32">
        <f>SUM(M9:$M$17)</f>
        <v>142202073173</v>
      </c>
      <c r="N18" s="31"/>
      <c r="O18" s="32">
        <f>SUM(O9:$O$17)</f>
        <v>141169322741</v>
      </c>
      <c r="P18" s="31"/>
      <c r="Q18" s="32">
        <f>SUM(Q9:$Q$17)</f>
        <v>1032750432</v>
      </c>
    </row>
    <row r="19" spans="1:17" ht="18">
      <c r="C19" s="21"/>
      <c r="E19" s="21"/>
      <c r="G19" s="21"/>
      <c r="I19" s="21"/>
      <c r="K19" s="21"/>
      <c r="M19" s="21"/>
      <c r="O19" s="21"/>
      <c r="Q19" s="21"/>
    </row>
    <row r="21" spans="1:17" ht="18">
      <c r="A21" s="27" t="s">
        <v>195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</sheetData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O16" sqref="O16"/>
    </sheetView>
  </sheetViews>
  <sheetFormatPr defaultRowHeight="17.25"/>
  <cols>
    <col min="1" max="1" width="31.1406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1.85546875" style="7" customWidth="1"/>
    <col min="12" max="12" width="1.42578125" style="7" customWidth="1"/>
    <col min="13" max="13" width="16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2.7109375" style="7" customWidth="1"/>
    <col min="18" max="18" width="1.42578125" style="7" customWidth="1"/>
    <col min="19" max="19" width="15.710937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174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I7" s="9" t="s">
        <v>162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37.5">
      <c r="A8" s="26" t="s">
        <v>148</v>
      </c>
      <c r="C8" s="23" t="s">
        <v>175</v>
      </c>
      <c r="E8" s="23" t="s">
        <v>54</v>
      </c>
      <c r="G8" s="23" t="s">
        <v>119</v>
      </c>
      <c r="I8" s="23" t="s">
        <v>176</v>
      </c>
      <c r="K8" s="23" t="s">
        <v>167</v>
      </c>
      <c r="M8" s="23" t="s">
        <v>177</v>
      </c>
      <c r="O8" s="23" t="s">
        <v>176</v>
      </c>
      <c r="Q8" s="23" t="s">
        <v>167</v>
      </c>
      <c r="S8" s="23" t="s">
        <v>177</v>
      </c>
    </row>
    <row r="9" spans="1:19" ht="24.75" customHeight="1">
      <c r="A9" s="24" t="s">
        <v>57</v>
      </c>
      <c r="C9" s="17" t="s">
        <v>178</v>
      </c>
      <c r="E9" s="17" t="s">
        <v>61</v>
      </c>
      <c r="G9" s="17" t="s">
        <v>62</v>
      </c>
      <c r="I9" s="16">
        <v>278675033</v>
      </c>
      <c r="K9" s="16">
        <v>0</v>
      </c>
      <c r="M9" s="16">
        <v>278675033</v>
      </c>
      <c r="O9" s="16">
        <v>278675033</v>
      </c>
      <c r="Q9" s="16">
        <v>0</v>
      </c>
      <c r="S9" s="16">
        <v>278675033</v>
      </c>
    </row>
    <row r="10" spans="1:19" ht="36">
      <c r="A10" s="24" t="s">
        <v>101</v>
      </c>
      <c r="C10" s="17" t="s">
        <v>191</v>
      </c>
      <c r="E10" s="17" t="s">
        <v>103</v>
      </c>
      <c r="G10" s="17" t="s">
        <v>104</v>
      </c>
      <c r="I10" s="30">
        <v>33966985</v>
      </c>
      <c r="J10" s="31"/>
      <c r="K10" s="30">
        <v>0</v>
      </c>
      <c r="L10" s="31"/>
      <c r="M10" s="30">
        <v>33966985</v>
      </c>
      <c r="N10" s="31"/>
      <c r="O10" s="30">
        <v>33966985</v>
      </c>
      <c r="P10" s="31"/>
      <c r="Q10" s="30">
        <v>0</v>
      </c>
      <c r="R10" s="31"/>
      <c r="S10" s="30">
        <v>33966985</v>
      </c>
    </row>
    <row r="11" spans="1:19" ht="36">
      <c r="A11" s="24" t="s">
        <v>179</v>
      </c>
      <c r="C11" s="17" t="s">
        <v>180</v>
      </c>
      <c r="E11" s="17" t="s">
        <v>181</v>
      </c>
      <c r="G11" s="17" t="s">
        <v>130</v>
      </c>
      <c r="I11" s="30">
        <v>679452048</v>
      </c>
      <c r="J11" s="31"/>
      <c r="K11" s="30">
        <v>-2885098</v>
      </c>
      <c r="L11" s="31"/>
      <c r="M11" s="30">
        <v>676566950</v>
      </c>
      <c r="N11" s="31"/>
      <c r="O11" s="30">
        <v>679452048</v>
      </c>
      <c r="P11" s="31"/>
      <c r="Q11" s="30">
        <v>-2756</v>
      </c>
      <c r="R11" s="31"/>
      <c r="S11" s="30">
        <v>679449292</v>
      </c>
    </row>
    <row r="12" spans="1:19" ht="36">
      <c r="A12" s="24" t="s">
        <v>182</v>
      </c>
      <c r="C12" s="17" t="s">
        <v>183</v>
      </c>
      <c r="E12" s="17" t="s">
        <v>184</v>
      </c>
      <c r="G12" s="17" t="s">
        <v>136</v>
      </c>
      <c r="I12" s="30">
        <v>238931452</v>
      </c>
      <c r="J12" s="31"/>
      <c r="K12" s="30">
        <v>-1872946</v>
      </c>
      <c r="L12" s="31"/>
      <c r="M12" s="30">
        <v>237058506</v>
      </c>
      <c r="N12" s="31"/>
      <c r="O12" s="30">
        <v>238931452</v>
      </c>
      <c r="P12" s="31"/>
      <c r="Q12" s="30">
        <v>0</v>
      </c>
      <c r="R12" s="31"/>
      <c r="S12" s="30">
        <v>238931452</v>
      </c>
    </row>
    <row r="13" spans="1:19" ht="36">
      <c r="A13" s="24" t="s">
        <v>185</v>
      </c>
      <c r="C13" s="17" t="s">
        <v>186</v>
      </c>
      <c r="E13" s="17" t="s">
        <v>187</v>
      </c>
      <c r="G13" s="17" t="s">
        <v>66</v>
      </c>
      <c r="I13" s="30">
        <v>3643896</v>
      </c>
      <c r="J13" s="31"/>
      <c r="K13" s="30">
        <v>0</v>
      </c>
      <c r="L13" s="31"/>
      <c r="M13" s="30">
        <v>3643896</v>
      </c>
      <c r="N13" s="31"/>
      <c r="O13" s="30">
        <v>3643896</v>
      </c>
      <c r="P13" s="31"/>
      <c r="Q13" s="30">
        <v>0</v>
      </c>
      <c r="R13" s="31"/>
      <c r="S13" s="30">
        <v>3643896</v>
      </c>
    </row>
    <row r="14" spans="1:19" ht="36">
      <c r="A14" s="24" t="s">
        <v>188</v>
      </c>
      <c r="C14" s="17" t="s">
        <v>189</v>
      </c>
      <c r="E14" s="17" t="s">
        <v>187</v>
      </c>
      <c r="G14" s="17" t="s">
        <v>127</v>
      </c>
      <c r="I14" s="30">
        <v>750965</v>
      </c>
      <c r="J14" s="31"/>
      <c r="K14" s="30">
        <v>-17007</v>
      </c>
      <c r="L14" s="31"/>
      <c r="M14" s="30">
        <v>733958</v>
      </c>
      <c r="N14" s="31"/>
      <c r="O14" s="30">
        <v>750965</v>
      </c>
      <c r="P14" s="31"/>
      <c r="Q14" s="30">
        <v>-5517</v>
      </c>
      <c r="R14" s="31"/>
      <c r="S14" s="30">
        <v>745448</v>
      </c>
    </row>
    <row r="15" spans="1:19" ht="24" customHeight="1">
      <c r="A15" s="24" t="s">
        <v>190</v>
      </c>
      <c r="C15" s="17" t="s">
        <v>183</v>
      </c>
      <c r="E15" s="17" t="s">
        <v>187</v>
      </c>
      <c r="G15" s="17" t="s">
        <v>127</v>
      </c>
      <c r="I15" s="30">
        <v>21539585</v>
      </c>
      <c r="J15" s="31"/>
      <c r="K15" s="30">
        <v>-161078</v>
      </c>
      <c r="L15" s="31"/>
      <c r="M15" s="30">
        <v>21378507</v>
      </c>
      <c r="N15" s="31"/>
      <c r="O15" s="30">
        <v>21539585</v>
      </c>
      <c r="P15" s="31"/>
      <c r="Q15" s="30">
        <v>0</v>
      </c>
      <c r="R15" s="31"/>
      <c r="S15" s="30">
        <v>21539585</v>
      </c>
    </row>
    <row r="16" spans="1:19" ht="18">
      <c r="A16" s="19" t="s">
        <v>41</v>
      </c>
      <c r="I16" s="32">
        <f>SUM(I9:$I$15)</f>
        <v>1256959964</v>
      </c>
      <c r="J16" s="31"/>
      <c r="K16" s="32">
        <f>SUM(K9:$K$15)</f>
        <v>-4936129</v>
      </c>
      <c r="L16" s="31"/>
      <c r="M16" s="32">
        <f>SUM(M9:$M$15)</f>
        <v>1252023835</v>
      </c>
      <c r="N16" s="31"/>
      <c r="O16" s="32">
        <f>SUM(O9:$O$15)</f>
        <v>1256959964</v>
      </c>
      <c r="P16" s="31"/>
      <c r="Q16" s="32">
        <f>SUM(Q9:$Q$15)</f>
        <v>-8273</v>
      </c>
      <c r="R16" s="31"/>
      <c r="S16" s="32">
        <f>SUM(S9:$S$15)</f>
        <v>1256951691</v>
      </c>
    </row>
    <row r="17" spans="9:19" ht="18">
      <c r="I17" s="21"/>
      <c r="K17" s="21"/>
      <c r="M17" s="21"/>
      <c r="O17" s="21"/>
      <c r="Q17" s="21"/>
      <c r="S17" s="21"/>
    </row>
  </sheetData>
  <mergeCells count="6">
    <mergeCell ref="A1:S1"/>
    <mergeCell ref="A2:S2"/>
    <mergeCell ref="A3:S3"/>
    <mergeCell ref="A5:S5"/>
    <mergeCell ref="I7:M7"/>
    <mergeCell ref="O7:S7"/>
  </mergeCells>
  <pageMargins left="0.26" right="0.39" top="0.75" bottom="0.75" header="0.3" footer="0.3"/>
  <pageSetup paperSize="9" scale="8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2"/>
  <sheetViews>
    <sheetView rightToLeft="1" view="pageBreakPreview" topLeftCell="A4" zoomScale="60" zoomScaleNormal="100" workbookViewId="0">
      <selection activeCell="M31" sqref="M31:Q31"/>
    </sheetView>
  </sheetViews>
  <sheetFormatPr defaultRowHeight="17.25"/>
  <cols>
    <col min="1" max="1" width="3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0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8" width="1.42578125" style="7" customWidth="1"/>
    <col min="19" max="19" width="17" style="7" customWidth="1"/>
    <col min="20" max="20" width="1.42578125" style="7" customWidth="1"/>
    <col min="21" max="21" width="10.7109375" style="7" customWidth="1"/>
    <col min="22" max="16384" width="9.140625" style="7"/>
  </cols>
  <sheetData>
    <row r="1" spans="1:2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8.75">
      <c r="A4" s="8" t="s">
        <v>198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6" spans="1:21" ht="18.75">
      <c r="C6" s="9" t="s">
        <v>162</v>
      </c>
      <c r="D6" s="10"/>
      <c r="E6" s="10"/>
      <c r="F6" s="10"/>
      <c r="G6" s="10"/>
      <c r="H6" s="10"/>
      <c r="I6" s="10"/>
      <c r="J6" s="10"/>
      <c r="K6" s="10"/>
      <c r="M6" s="9" t="s">
        <v>7</v>
      </c>
      <c r="N6" s="10"/>
      <c r="O6" s="10"/>
      <c r="P6" s="10"/>
      <c r="Q6" s="10"/>
      <c r="R6" s="10"/>
      <c r="S6" s="10"/>
      <c r="T6" s="10"/>
      <c r="U6" s="10"/>
    </row>
    <row r="7" spans="1:21" ht="37.5">
      <c r="A7" s="22" t="s">
        <v>199</v>
      </c>
      <c r="C7" s="23" t="s">
        <v>160</v>
      </c>
      <c r="E7" s="23" t="s">
        <v>200</v>
      </c>
      <c r="G7" s="23" t="s">
        <v>201</v>
      </c>
      <c r="I7" s="23" t="s">
        <v>202</v>
      </c>
      <c r="K7" s="23" t="s">
        <v>203</v>
      </c>
      <c r="M7" s="23" t="s">
        <v>160</v>
      </c>
      <c r="O7" s="23" t="s">
        <v>200</v>
      </c>
      <c r="Q7" s="23" t="s">
        <v>201</v>
      </c>
      <c r="S7" s="23" t="s">
        <v>202</v>
      </c>
      <c r="U7" s="23" t="s">
        <v>203</v>
      </c>
    </row>
    <row r="8" spans="1:21" s="40" customFormat="1" ht="29.25" customHeight="1">
      <c r="A8" s="39" t="s">
        <v>204</v>
      </c>
      <c r="C8" s="41">
        <v>0</v>
      </c>
      <c r="D8" s="42"/>
      <c r="E8" s="41">
        <v>5578848702</v>
      </c>
      <c r="F8" s="42"/>
      <c r="G8" s="41">
        <v>0</v>
      </c>
      <c r="H8" s="42"/>
      <c r="I8" s="41">
        <v>5578848702</v>
      </c>
      <c r="K8" s="43">
        <v>7.5843026817583856E-2</v>
      </c>
      <c r="M8" s="41">
        <v>0</v>
      </c>
      <c r="N8" s="42"/>
      <c r="O8" s="41">
        <v>5578848702</v>
      </c>
      <c r="P8" s="42"/>
      <c r="Q8" s="41">
        <v>0</v>
      </c>
      <c r="R8" s="42"/>
      <c r="S8" s="41">
        <v>5578848702</v>
      </c>
      <c r="U8" s="43">
        <v>7.5843026817583856E-2</v>
      </c>
    </row>
    <row r="9" spans="1:21" s="40" customFormat="1" ht="29.25" customHeight="1">
      <c r="A9" s="39" t="s">
        <v>18</v>
      </c>
      <c r="C9" s="41">
        <v>0</v>
      </c>
      <c r="D9" s="42"/>
      <c r="E9" s="41">
        <v>1996624133</v>
      </c>
      <c r="F9" s="42"/>
      <c r="G9" s="41">
        <v>0</v>
      </c>
      <c r="H9" s="42"/>
      <c r="I9" s="41">
        <v>1996624133</v>
      </c>
      <c r="K9" s="43">
        <v>2.7143596421510215E-2</v>
      </c>
      <c r="M9" s="41">
        <v>0</v>
      </c>
      <c r="N9" s="42"/>
      <c r="O9" s="41">
        <v>1996624133</v>
      </c>
      <c r="P9" s="42"/>
      <c r="Q9" s="41">
        <v>0</v>
      </c>
      <c r="R9" s="42"/>
      <c r="S9" s="41">
        <v>1996624133</v>
      </c>
      <c r="U9" s="43">
        <v>2.7143596421510215E-2</v>
      </c>
    </row>
    <row r="10" spans="1:21" s="40" customFormat="1" ht="29.25" customHeight="1">
      <c r="A10" s="39" t="s">
        <v>19</v>
      </c>
      <c r="C10" s="41">
        <v>42000000</v>
      </c>
      <c r="D10" s="42"/>
      <c r="E10" s="41">
        <v>-42108906</v>
      </c>
      <c r="F10" s="42"/>
      <c r="G10" s="41">
        <v>0</v>
      </c>
      <c r="H10" s="42"/>
      <c r="I10" s="41">
        <v>-108906</v>
      </c>
      <c r="K10" s="43">
        <v>-1.4805493247441337E-6</v>
      </c>
      <c r="M10" s="41">
        <v>42000000</v>
      </c>
      <c r="N10" s="42"/>
      <c r="O10" s="41">
        <v>-42108906</v>
      </c>
      <c r="P10" s="42"/>
      <c r="Q10" s="41">
        <v>0</v>
      </c>
      <c r="R10" s="42"/>
      <c r="S10" s="41">
        <v>-108906</v>
      </c>
      <c r="U10" s="43">
        <v>-1.4805493247441337E-6</v>
      </c>
    </row>
    <row r="11" spans="1:21" s="40" customFormat="1" ht="29.25" customHeight="1">
      <c r="A11" s="39" t="s">
        <v>20</v>
      </c>
      <c r="C11" s="41">
        <v>0</v>
      </c>
      <c r="D11" s="42"/>
      <c r="E11" s="41">
        <v>1204580865</v>
      </c>
      <c r="F11" s="42"/>
      <c r="G11" s="41">
        <v>0</v>
      </c>
      <c r="H11" s="42"/>
      <c r="I11" s="41">
        <v>1204580865</v>
      </c>
      <c r="K11" s="43">
        <v>1.6375969976635398E-2</v>
      </c>
      <c r="M11" s="41">
        <v>0</v>
      </c>
      <c r="N11" s="42"/>
      <c r="O11" s="41">
        <v>1204580865</v>
      </c>
      <c r="P11" s="42"/>
      <c r="Q11" s="41">
        <v>0</v>
      </c>
      <c r="R11" s="42"/>
      <c r="S11" s="41">
        <v>1204580865</v>
      </c>
      <c r="U11" s="43">
        <v>1.6375969976635398E-2</v>
      </c>
    </row>
    <row r="12" spans="1:21" s="40" customFormat="1" ht="29.25" customHeight="1">
      <c r="A12" s="39" t="s">
        <v>21</v>
      </c>
      <c r="C12" s="41">
        <v>0</v>
      </c>
      <c r="D12" s="42"/>
      <c r="E12" s="41">
        <v>522372708</v>
      </c>
      <c r="F12" s="42"/>
      <c r="G12" s="41">
        <v>0</v>
      </c>
      <c r="H12" s="42"/>
      <c r="I12" s="41">
        <v>522372708</v>
      </c>
      <c r="K12" s="43">
        <v>7.101523883846295E-3</v>
      </c>
      <c r="M12" s="41">
        <v>0</v>
      </c>
      <c r="N12" s="42"/>
      <c r="O12" s="41">
        <v>522372708</v>
      </c>
      <c r="P12" s="42"/>
      <c r="Q12" s="41">
        <v>0</v>
      </c>
      <c r="R12" s="42"/>
      <c r="S12" s="41">
        <v>522372708</v>
      </c>
      <c r="U12" s="43">
        <v>7.101523883846295E-3</v>
      </c>
    </row>
    <row r="13" spans="1:21" s="40" customFormat="1" ht="29.25" customHeight="1">
      <c r="A13" s="39" t="s">
        <v>22</v>
      </c>
      <c r="C13" s="41">
        <v>0</v>
      </c>
      <c r="D13" s="42"/>
      <c r="E13" s="41">
        <v>497646</v>
      </c>
      <c r="F13" s="42"/>
      <c r="G13" s="41">
        <v>0</v>
      </c>
      <c r="H13" s="42"/>
      <c r="I13" s="41">
        <v>497646</v>
      </c>
      <c r="K13" s="43">
        <v>6.7653705880449123E-6</v>
      </c>
      <c r="M13" s="41">
        <v>0</v>
      </c>
      <c r="N13" s="42"/>
      <c r="O13" s="41">
        <v>497646</v>
      </c>
      <c r="P13" s="42"/>
      <c r="Q13" s="41">
        <v>0</v>
      </c>
      <c r="R13" s="42"/>
      <c r="S13" s="41">
        <v>497646</v>
      </c>
      <c r="U13" s="43">
        <v>6.7653705880449123E-6</v>
      </c>
    </row>
    <row r="14" spans="1:21" s="40" customFormat="1" ht="29.25" customHeight="1">
      <c r="A14" s="39" t="s">
        <v>23</v>
      </c>
      <c r="C14" s="41">
        <v>0</v>
      </c>
      <c r="D14" s="42"/>
      <c r="E14" s="41">
        <v>9900738000</v>
      </c>
      <c r="F14" s="42"/>
      <c r="G14" s="41">
        <v>0</v>
      </c>
      <c r="H14" s="42"/>
      <c r="I14" s="41">
        <v>9900738000</v>
      </c>
      <c r="K14" s="43">
        <v>0.13459801076495864</v>
      </c>
      <c r="M14" s="41">
        <v>0</v>
      </c>
      <c r="N14" s="42"/>
      <c r="O14" s="41">
        <v>9900738000</v>
      </c>
      <c r="P14" s="42"/>
      <c r="Q14" s="41">
        <v>0</v>
      </c>
      <c r="R14" s="42"/>
      <c r="S14" s="41">
        <v>9900738000</v>
      </c>
      <c r="U14" s="43">
        <v>0.13459801076495864</v>
      </c>
    </row>
    <row r="15" spans="1:21" s="40" customFormat="1" ht="29.25" customHeight="1">
      <c r="A15" s="39" t="s">
        <v>24</v>
      </c>
      <c r="C15" s="41">
        <v>0</v>
      </c>
      <c r="D15" s="42"/>
      <c r="E15" s="41">
        <v>818601561</v>
      </c>
      <c r="F15" s="42"/>
      <c r="G15" s="41">
        <v>0</v>
      </c>
      <c r="H15" s="42"/>
      <c r="I15" s="41">
        <v>818601561</v>
      </c>
      <c r="K15" s="43">
        <v>1.1128679672130496E-2</v>
      </c>
      <c r="M15" s="41">
        <v>0</v>
      </c>
      <c r="N15" s="42"/>
      <c r="O15" s="41">
        <v>818601561</v>
      </c>
      <c r="P15" s="42"/>
      <c r="Q15" s="41">
        <v>0</v>
      </c>
      <c r="R15" s="42"/>
      <c r="S15" s="41">
        <v>818601561</v>
      </c>
      <c r="U15" s="43">
        <v>1.1128679672130496E-2</v>
      </c>
    </row>
    <row r="16" spans="1:21" s="40" customFormat="1" ht="29.25" customHeight="1">
      <c r="A16" s="39" t="s">
        <v>25</v>
      </c>
      <c r="C16" s="41">
        <v>0</v>
      </c>
      <c r="D16" s="42"/>
      <c r="E16" s="41">
        <v>2532469</v>
      </c>
      <c r="F16" s="42"/>
      <c r="G16" s="41">
        <v>0</v>
      </c>
      <c r="H16" s="42"/>
      <c r="I16" s="41">
        <v>2532469</v>
      </c>
      <c r="K16" s="43">
        <v>3.4428270874749344E-5</v>
      </c>
      <c r="M16" s="41">
        <v>0</v>
      </c>
      <c r="N16" s="42"/>
      <c r="O16" s="41">
        <v>2532469</v>
      </c>
      <c r="P16" s="42"/>
      <c r="Q16" s="41">
        <v>0</v>
      </c>
      <c r="R16" s="42"/>
      <c r="S16" s="41">
        <v>2532469</v>
      </c>
      <c r="U16" s="43">
        <v>3.4428270874749344E-5</v>
      </c>
    </row>
    <row r="17" spans="1:21" s="40" customFormat="1" ht="29.25" customHeight="1">
      <c r="A17" s="39" t="s">
        <v>26</v>
      </c>
      <c r="C17" s="41">
        <v>0</v>
      </c>
      <c r="D17" s="42"/>
      <c r="E17" s="41">
        <v>15904800</v>
      </c>
      <c r="F17" s="42"/>
      <c r="G17" s="41">
        <v>0</v>
      </c>
      <c r="H17" s="42"/>
      <c r="I17" s="41">
        <v>15904800</v>
      </c>
      <c r="K17" s="43">
        <v>2.1622170404009421E-4</v>
      </c>
      <c r="M17" s="41">
        <v>0</v>
      </c>
      <c r="N17" s="42"/>
      <c r="O17" s="41">
        <v>15904800</v>
      </c>
      <c r="P17" s="42"/>
      <c r="Q17" s="41">
        <v>0</v>
      </c>
      <c r="R17" s="42"/>
      <c r="S17" s="41">
        <v>15904800</v>
      </c>
      <c r="U17" s="43">
        <v>2.1622170404009421E-4</v>
      </c>
    </row>
    <row r="18" spans="1:21" s="40" customFormat="1" ht="29.25" customHeight="1">
      <c r="A18" s="39" t="s">
        <v>27</v>
      </c>
      <c r="C18" s="41">
        <v>12399000</v>
      </c>
      <c r="D18" s="42"/>
      <c r="E18" s="41">
        <v>119267103</v>
      </c>
      <c r="F18" s="42"/>
      <c r="G18" s="41">
        <v>0</v>
      </c>
      <c r="H18" s="42"/>
      <c r="I18" s="41">
        <v>131666103</v>
      </c>
      <c r="K18" s="43">
        <v>1.7899671265893668E-3</v>
      </c>
      <c r="M18" s="41">
        <v>12399000</v>
      </c>
      <c r="N18" s="42"/>
      <c r="O18" s="41">
        <v>119267103</v>
      </c>
      <c r="P18" s="42"/>
      <c r="Q18" s="41">
        <v>0</v>
      </c>
      <c r="R18" s="42"/>
      <c r="S18" s="41">
        <v>131666103</v>
      </c>
      <c r="U18" s="43">
        <v>1.7899671265893668E-3</v>
      </c>
    </row>
    <row r="19" spans="1:21" s="40" customFormat="1" ht="29.25" customHeight="1">
      <c r="A19" s="39" t="s">
        <v>205</v>
      </c>
      <c r="C19" s="41">
        <v>0</v>
      </c>
      <c r="D19" s="42"/>
      <c r="E19" s="41">
        <v>0</v>
      </c>
      <c r="F19" s="42"/>
      <c r="G19" s="41">
        <v>-584054960</v>
      </c>
      <c r="H19" s="42"/>
      <c r="I19" s="41">
        <v>-584054960</v>
      </c>
      <c r="K19" s="43">
        <v>-7.9400783854100057E-3</v>
      </c>
      <c r="M19" s="41">
        <v>0</v>
      </c>
      <c r="N19" s="42"/>
      <c r="O19" s="41">
        <v>0</v>
      </c>
      <c r="P19" s="42"/>
      <c r="Q19" s="41">
        <v>-584054960</v>
      </c>
      <c r="R19" s="42"/>
      <c r="S19" s="41">
        <v>-584054960</v>
      </c>
      <c r="U19" s="43">
        <v>-7.9400783854100057E-3</v>
      </c>
    </row>
    <row r="20" spans="1:21" s="40" customFormat="1" ht="29.25" customHeight="1">
      <c r="A20" s="39" t="s">
        <v>29</v>
      </c>
      <c r="C20" s="41">
        <v>2000000000</v>
      </c>
      <c r="D20" s="42"/>
      <c r="E20" s="41">
        <v>1431432000</v>
      </c>
      <c r="F20" s="42"/>
      <c r="G20" s="41">
        <v>0</v>
      </c>
      <c r="H20" s="42"/>
      <c r="I20" s="41">
        <v>3431432000</v>
      </c>
      <c r="K20" s="43">
        <v>4.6649443836936554E-2</v>
      </c>
      <c r="M20" s="41">
        <v>2000000000</v>
      </c>
      <c r="N20" s="42"/>
      <c r="O20" s="41">
        <v>1431432000</v>
      </c>
      <c r="P20" s="42"/>
      <c r="Q20" s="41">
        <v>0</v>
      </c>
      <c r="R20" s="42"/>
      <c r="S20" s="41">
        <v>3431432000</v>
      </c>
      <c r="U20" s="43">
        <v>4.6649443836936554E-2</v>
      </c>
    </row>
    <row r="21" spans="1:21" s="40" customFormat="1" ht="29.25" customHeight="1">
      <c r="A21" s="39" t="s">
        <v>30</v>
      </c>
      <c r="C21" s="41">
        <v>649940000</v>
      </c>
      <c r="D21" s="42"/>
      <c r="E21" s="41">
        <v>2253179089</v>
      </c>
      <c r="F21" s="42"/>
      <c r="G21" s="41">
        <v>0</v>
      </c>
      <c r="H21" s="42"/>
      <c r="I21" s="41">
        <v>2903119089</v>
      </c>
      <c r="K21" s="43">
        <v>3.9467164406651191E-2</v>
      </c>
      <c r="M21" s="41">
        <v>649940000</v>
      </c>
      <c r="N21" s="42"/>
      <c r="O21" s="41">
        <v>2253179089</v>
      </c>
      <c r="P21" s="42"/>
      <c r="Q21" s="41">
        <v>0</v>
      </c>
      <c r="R21" s="42"/>
      <c r="S21" s="41">
        <v>2903119089</v>
      </c>
      <c r="U21" s="43">
        <v>3.9467164406651191E-2</v>
      </c>
    </row>
    <row r="22" spans="1:21" s="40" customFormat="1" ht="29.25" customHeight="1">
      <c r="A22" s="39" t="s">
        <v>31</v>
      </c>
      <c r="C22" s="41">
        <v>2595827600</v>
      </c>
      <c r="D22" s="42"/>
      <c r="E22" s="41">
        <v>12063287841</v>
      </c>
      <c r="F22" s="42"/>
      <c r="G22" s="41">
        <v>0</v>
      </c>
      <c r="H22" s="42"/>
      <c r="I22" s="41">
        <v>14659115441</v>
      </c>
      <c r="K22" s="43">
        <v>0.19928693981524301</v>
      </c>
      <c r="M22" s="41">
        <v>2595827600</v>
      </c>
      <c r="N22" s="42"/>
      <c r="O22" s="41">
        <v>12063287841</v>
      </c>
      <c r="P22" s="42"/>
      <c r="Q22" s="41">
        <v>0</v>
      </c>
      <c r="R22" s="42"/>
      <c r="S22" s="41">
        <v>14659115441</v>
      </c>
      <c r="U22" s="43">
        <v>0.19928693981524301</v>
      </c>
    </row>
    <row r="23" spans="1:21" s="40" customFormat="1" ht="29.25" customHeight="1">
      <c r="A23" s="39" t="s">
        <v>32</v>
      </c>
      <c r="C23" s="41">
        <v>0</v>
      </c>
      <c r="D23" s="42"/>
      <c r="E23" s="41">
        <v>0</v>
      </c>
      <c r="F23" s="42"/>
      <c r="G23" s="41">
        <v>-1146475</v>
      </c>
      <c r="H23" s="42"/>
      <c r="I23" s="41">
        <v>-1146475</v>
      </c>
      <c r="K23" s="43">
        <v>-1.5586035545204403E-5</v>
      </c>
      <c r="M23" s="41">
        <v>0</v>
      </c>
      <c r="N23" s="42"/>
      <c r="O23" s="41">
        <v>0</v>
      </c>
      <c r="P23" s="42"/>
      <c r="Q23" s="41">
        <v>-1146475</v>
      </c>
      <c r="R23" s="42"/>
      <c r="S23" s="41">
        <v>-1146475</v>
      </c>
      <c r="U23" s="43">
        <v>-1.5586035545204403E-5</v>
      </c>
    </row>
    <row r="24" spans="1:21" s="40" customFormat="1" ht="29.25" customHeight="1">
      <c r="A24" s="39" t="s">
        <v>33</v>
      </c>
      <c r="C24" s="41">
        <v>0</v>
      </c>
      <c r="D24" s="42"/>
      <c r="E24" s="41">
        <v>649699151</v>
      </c>
      <c r="F24" s="42"/>
      <c r="G24" s="41">
        <v>0</v>
      </c>
      <c r="H24" s="42"/>
      <c r="I24" s="41">
        <v>649699151</v>
      </c>
      <c r="K24" s="43">
        <v>8.8324944383219202E-3</v>
      </c>
      <c r="M24" s="41">
        <v>0</v>
      </c>
      <c r="N24" s="42"/>
      <c r="O24" s="41">
        <v>649699151</v>
      </c>
      <c r="P24" s="42"/>
      <c r="Q24" s="41">
        <v>0</v>
      </c>
      <c r="R24" s="42"/>
      <c r="S24" s="41">
        <v>649699151</v>
      </c>
      <c r="U24" s="43">
        <v>8.8324944383219202E-3</v>
      </c>
    </row>
    <row r="25" spans="1:21" s="40" customFormat="1" ht="29.25" customHeight="1">
      <c r="A25" s="39" t="s">
        <v>34</v>
      </c>
      <c r="C25" s="41">
        <v>560000000</v>
      </c>
      <c r="D25" s="42"/>
      <c r="E25" s="41">
        <v>3300246000</v>
      </c>
      <c r="F25" s="42"/>
      <c r="G25" s="41">
        <v>0</v>
      </c>
      <c r="H25" s="42"/>
      <c r="I25" s="41">
        <v>3860246000</v>
      </c>
      <c r="K25" s="43">
        <v>5.247906092085141E-2</v>
      </c>
      <c r="M25" s="41">
        <v>560000000</v>
      </c>
      <c r="N25" s="42"/>
      <c r="O25" s="41">
        <v>3300246000</v>
      </c>
      <c r="P25" s="42"/>
      <c r="Q25" s="41">
        <v>0</v>
      </c>
      <c r="R25" s="42"/>
      <c r="S25" s="41">
        <v>3860246000</v>
      </c>
      <c r="U25" s="43">
        <v>5.247906092085141E-2</v>
      </c>
    </row>
    <row r="26" spans="1:21" s="40" customFormat="1" ht="29.25" customHeight="1">
      <c r="A26" s="39" t="s">
        <v>35</v>
      </c>
      <c r="C26" s="41">
        <v>0</v>
      </c>
      <c r="D26" s="42"/>
      <c r="E26" s="41">
        <v>1292264602</v>
      </c>
      <c r="F26" s="42"/>
      <c r="G26" s="41">
        <v>0</v>
      </c>
      <c r="H26" s="42"/>
      <c r="I26" s="41">
        <v>1292264602</v>
      </c>
      <c r="K26" s="43">
        <v>1.7568008042549051E-2</v>
      </c>
      <c r="M26" s="41">
        <v>0</v>
      </c>
      <c r="N26" s="42"/>
      <c r="O26" s="41">
        <v>1292264602</v>
      </c>
      <c r="P26" s="42"/>
      <c r="Q26" s="41">
        <v>0</v>
      </c>
      <c r="R26" s="42"/>
      <c r="S26" s="41">
        <v>1292264602</v>
      </c>
      <c r="U26" s="43">
        <v>1.7568008042549051E-2</v>
      </c>
    </row>
    <row r="27" spans="1:21" s="40" customFormat="1" ht="29.25" customHeight="1">
      <c r="A27" s="39" t="s">
        <v>36</v>
      </c>
      <c r="C27" s="41">
        <v>58822800</v>
      </c>
      <c r="D27" s="42"/>
      <c r="E27" s="41">
        <v>52138257</v>
      </c>
      <c r="F27" s="42"/>
      <c r="G27" s="41">
        <v>0</v>
      </c>
      <c r="H27" s="42"/>
      <c r="I27" s="41">
        <v>110961057</v>
      </c>
      <c r="K27" s="43">
        <v>1.5084873011059568E-3</v>
      </c>
      <c r="M27" s="41">
        <v>58822800</v>
      </c>
      <c r="N27" s="42"/>
      <c r="O27" s="41">
        <v>52138257</v>
      </c>
      <c r="P27" s="42"/>
      <c r="Q27" s="41">
        <v>0</v>
      </c>
      <c r="R27" s="42"/>
      <c r="S27" s="41">
        <v>110961057</v>
      </c>
      <c r="U27" s="43">
        <v>1.5084873011059568E-3</v>
      </c>
    </row>
    <row r="28" spans="1:21" s="40" customFormat="1" ht="29.25" customHeight="1">
      <c r="A28" s="39" t="s">
        <v>206</v>
      </c>
      <c r="C28" s="41">
        <v>0</v>
      </c>
      <c r="D28" s="42"/>
      <c r="E28" s="41">
        <v>4413582000</v>
      </c>
      <c r="F28" s="42"/>
      <c r="G28" s="41">
        <v>0</v>
      </c>
      <c r="H28" s="42"/>
      <c r="I28" s="41">
        <v>4413582000</v>
      </c>
      <c r="K28" s="43">
        <v>6.0001522871126138E-2</v>
      </c>
      <c r="M28" s="41">
        <v>0</v>
      </c>
      <c r="N28" s="42"/>
      <c r="O28" s="41">
        <v>4413582000</v>
      </c>
      <c r="P28" s="42"/>
      <c r="Q28" s="41">
        <v>0</v>
      </c>
      <c r="R28" s="42"/>
      <c r="S28" s="41">
        <v>4413582000</v>
      </c>
      <c r="U28" s="43">
        <v>6.0001522871126138E-2</v>
      </c>
    </row>
    <row r="29" spans="1:21" s="40" customFormat="1" ht="29.25" customHeight="1">
      <c r="A29" s="39" t="s">
        <v>38</v>
      </c>
      <c r="C29" s="41">
        <v>640000000</v>
      </c>
      <c r="D29" s="42"/>
      <c r="E29" s="41">
        <v>47542794</v>
      </c>
      <c r="F29" s="42"/>
      <c r="G29" s="41">
        <v>-707182390</v>
      </c>
      <c r="H29" s="42"/>
      <c r="I29" s="41">
        <v>-19639596</v>
      </c>
      <c r="K29" s="43">
        <v>-2.6699530417100611E-4</v>
      </c>
      <c r="M29" s="41">
        <v>640000000</v>
      </c>
      <c r="N29" s="42"/>
      <c r="O29" s="41">
        <v>47542794</v>
      </c>
      <c r="P29" s="42"/>
      <c r="Q29" s="41">
        <v>-707182390</v>
      </c>
      <c r="R29" s="42"/>
      <c r="S29" s="41">
        <v>-19639596</v>
      </c>
      <c r="U29" s="43">
        <v>-2.6699530417100611E-4</v>
      </c>
    </row>
    <row r="30" spans="1:21" s="40" customFormat="1" ht="29.25" customHeight="1">
      <c r="A30" s="39" t="s">
        <v>40</v>
      </c>
      <c r="C30" s="41">
        <v>0</v>
      </c>
      <c r="D30" s="42"/>
      <c r="E30" s="41">
        <v>14691860190</v>
      </c>
      <c r="F30" s="42"/>
      <c r="G30" s="41">
        <v>0</v>
      </c>
      <c r="H30" s="42"/>
      <c r="I30" s="41">
        <v>14691860190</v>
      </c>
      <c r="K30" s="43">
        <v>0.19973209633573652</v>
      </c>
      <c r="M30" s="41">
        <v>0</v>
      </c>
      <c r="N30" s="42"/>
      <c r="O30" s="41">
        <v>14691860190</v>
      </c>
      <c r="P30" s="42"/>
      <c r="Q30" s="41">
        <v>0</v>
      </c>
      <c r="R30" s="42"/>
      <c r="S30" s="41">
        <v>14691860190</v>
      </c>
      <c r="U30" s="43">
        <v>0.19973209633573652</v>
      </c>
    </row>
    <row r="31" spans="1:21" s="40" customFormat="1" ht="29.25" customHeight="1">
      <c r="A31" s="44" t="s">
        <v>41</v>
      </c>
      <c r="C31" s="45">
        <f>SUM(C8:$C$30)</f>
        <v>6558989400</v>
      </c>
      <c r="D31" s="42"/>
      <c r="E31" s="45">
        <f>SUM(E8:$E$30)</f>
        <v>60313091005</v>
      </c>
      <c r="F31" s="42"/>
      <c r="G31" s="45">
        <f>SUM(G8:$G$30)</f>
        <v>-1292383825</v>
      </c>
      <c r="H31" s="42"/>
      <c r="I31" s="45">
        <f>SUM(I8:$I$30)</f>
        <v>65579696580</v>
      </c>
      <c r="K31" s="46">
        <f>SUM(K8:$K$30)</f>
        <v>0.8915392677028281</v>
      </c>
      <c r="M31" s="45">
        <f>SUM(M8:$M$30)</f>
        <v>6558989400</v>
      </c>
      <c r="N31" s="42"/>
      <c r="O31" s="45">
        <f>SUM(O8:$O$30)</f>
        <v>60313091005</v>
      </c>
      <c r="P31" s="42"/>
      <c r="Q31" s="45">
        <f>SUM(Q8:$Q$30)</f>
        <v>-1292383825</v>
      </c>
      <c r="R31" s="42"/>
      <c r="S31" s="45">
        <f>SUM(S8:$S$30)</f>
        <v>65579696580</v>
      </c>
      <c r="U31" s="46">
        <f>SUM(U8:$U$30)</f>
        <v>0.8915392677028281</v>
      </c>
    </row>
    <row r="32" spans="1:21" ht="18">
      <c r="C32" s="36"/>
      <c r="D32" s="31"/>
      <c r="E32" s="36"/>
      <c r="F32" s="31"/>
      <c r="G32" s="36"/>
      <c r="H32" s="31"/>
      <c r="I32" s="36"/>
      <c r="K32" s="21"/>
      <c r="M32" s="21"/>
      <c r="O32" s="21"/>
      <c r="Q32" s="21"/>
      <c r="S32" s="21"/>
      <c r="U32" s="21"/>
    </row>
  </sheetData>
  <mergeCells count="6">
    <mergeCell ref="A1:U1"/>
    <mergeCell ref="A2:U2"/>
    <mergeCell ref="A3:U3"/>
    <mergeCell ref="A4:U4"/>
    <mergeCell ref="C6:K6"/>
    <mergeCell ref="M6:U6"/>
  </mergeCells>
  <pageMargins left="0.7" right="0.7" top="0.4" bottom="0.33" header="0.3" footer="0.3"/>
  <pageSetup paperSize="9" scale="6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6"/>
  <sheetViews>
    <sheetView rightToLeft="1" workbookViewId="0">
      <selection activeCell="C10" sqref="C9:Q25"/>
    </sheetView>
  </sheetViews>
  <sheetFormatPr defaultRowHeight="27" customHeight="1"/>
  <cols>
    <col min="1" max="1" width="2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7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7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7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7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27" customHeight="1">
      <c r="A5" s="8" t="s">
        <v>207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27" customHeight="1">
      <c r="C7" s="9" t="s">
        <v>162</v>
      </c>
      <c r="D7" s="10"/>
      <c r="E7" s="10"/>
      <c r="F7" s="10"/>
      <c r="G7" s="10"/>
      <c r="H7" s="10"/>
      <c r="I7" s="10"/>
      <c r="J7" s="10"/>
      <c r="K7" s="10"/>
      <c r="M7" s="9" t="s">
        <v>7</v>
      </c>
      <c r="N7" s="10"/>
      <c r="O7" s="10"/>
      <c r="P7" s="10"/>
      <c r="Q7" s="10"/>
    </row>
    <row r="8" spans="1:17" ht="27" customHeight="1">
      <c r="C8" s="23" t="s">
        <v>208</v>
      </c>
      <c r="E8" s="23" t="s">
        <v>200</v>
      </c>
      <c r="G8" s="23" t="s">
        <v>201</v>
      </c>
      <c r="I8" s="23" t="s">
        <v>41</v>
      </c>
      <c r="K8" s="23" t="s">
        <v>208</v>
      </c>
      <c r="M8" s="23" t="s">
        <v>200</v>
      </c>
      <c r="O8" s="23" t="s">
        <v>201</v>
      </c>
      <c r="Q8" s="23" t="s">
        <v>41</v>
      </c>
    </row>
    <row r="9" spans="1:17" ht="27" customHeight="1">
      <c r="A9" s="24" t="s">
        <v>57</v>
      </c>
      <c r="C9" s="30">
        <v>278675033</v>
      </c>
      <c r="D9" s="31"/>
      <c r="E9" s="30">
        <v>-28763836</v>
      </c>
      <c r="F9" s="31"/>
      <c r="G9" s="30">
        <v>0</v>
      </c>
      <c r="H9" s="31"/>
      <c r="I9" s="30">
        <v>249911197</v>
      </c>
      <c r="J9" s="31"/>
      <c r="K9" s="30">
        <v>278675033</v>
      </c>
      <c r="L9" s="31"/>
      <c r="M9" s="30">
        <v>-28763836</v>
      </c>
      <c r="N9" s="31"/>
      <c r="O9" s="30">
        <v>0</v>
      </c>
      <c r="P9" s="31"/>
      <c r="Q9" s="30">
        <v>249911197</v>
      </c>
    </row>
    <row r="10" spans="1:17" ht="32.25" customHeight="1">
      <c r="A10" s="24" t="s">
        <v>63</v>
      </c>
      <c r="C10" s="30">
        <v>0</v>
      </c>
      <c r="D10" s="31"/>
      <c r="E10" s="30">
        <v>922030296</v>
      </c>
      <c r="F10" s="31"/>
      <c r="G10" s="30">
        <v>0</v>
      </c>
      <c r="H10" s="31"/>
      <c r="I10" s="30">
        <v>922030296</v>
      </c>
      <c r="J10" s="31"/>
      <c r="K10" s="30">
        <v>0</v>
      </c>
      <c r="L10" s="31"/>
      <c r="M10" s="30">
        <v>922030296</v>
      </c>
      <c r="N10" s="31"/>
      <c r="O10" s="30">
        <v>0</v>
      </c>
      <c r="P10" s="31"/>
      <c r="Q10" s="30">
        <v>922030296</v>
      </c>
    </row>
    <row r="11" spans="1:17" ht="32.25" customHeight="1">
      <c r="A11" s="24" t="s">
        <v>67</v>
      </c>
      <c r="C11" s="30">
        <v>0</v>
      </c>
      <c r="D11" s="31"/>
      <c r="E11" s="30">
        <v>0</v>
      </c>
      <c r="F11" s="31"/>
      <c r="G11" s="30">
        <v>50985336</v>
      </c>
      <c r="H11" s="31"/>
      <c r="I11" s="30">
        <v>50985336</v>
      </c>
      <c r="J11" s="31"/>
      <c r="K11" s="30">
        <v>0</v>
      </c>
      <c r="L11" s="31"/>
      <c r="M11" s="30">
        <v>0</v>
      </c>
      <c r="N11" s="31"/>
      <c r="O11" s="30">
        <v>50985336</v>
      </c>
      <c r="P11" s="31"/>
      <c r="Q11" s="30">
        <v>50985336</v>
      </c>
    </row>
    <row r="12" spans="1:17" ht="32.25" customHeight="1">
      <c r="A12" s="24" t="s">
        <v>69</v>
      </c>
      <c r="C12" s="30">
        <v>0</v>
      </c>
      <c r="D12" s="31"/>
      <c r="E12" s="30">
        <v>0</v>
      </c>
      <c r="F12" s="31"/>
      <c r="G12" s="30">
        <v>237484379</v>
      </c>
      <c r="H12" s="31"/>
      <c r="I12" s="30">
        <v>237484379</v>
      </c>
      <c r="J12" s="31"/>
      <c r="K12" s="30">
        <v>0</v>
      </c>
      <c r="L12" s="31"/>
      <c r="M12" s="30">
        <v>0</v>
      </c>
      <c r="N12" s="31"/>
      <c r="O12" s="30">
        <v>237484379</v>
      </c>
      <c r="P12" s="31"/>
      <c r="Q12" s="30">
        <v>237484379</v>
      </c>
    </row>
    <row r="13" spans="1:17" ht="32.25" customHeight="1">
      <c r="A13" s="24" t="s">
        <v>73</v>
      </c>
      <c r="C13" s="30">
        <v>0</v>
      </c>
      <c r="D13" s="31"/>
      <c r="E13" s="30">
        <v>827983863</v>
      </c>
      <c r="F13" s="31"/>
      <c r="G13" s="30">
        <v>0</v>
      </c>
      <c r="H13" s="31"/>
      <c r="I13" s="30">
        <v>827983863</v>
      </c>
      <c r="J13" s="31"/>
      <c r="K13" s="30">
        <v>0</v>
      </c>
      <c r="L13" s="31"/>
      <c r="M13" s="30">
        <v>827983863</v>
      </c>
      <c r="N13" s="31"/>
      <c r="O13" s="30">
        <v>0</v>
      </c>
      <c r="P13" s="31"/>
      <c r="Q13" s="30">
        <v>827983863</v>
      </c>
    </row>
    <row r="14" spans="1:17" ht="32.25" customHeight="1">
      <c r="A14" s="24" t="s">
        <v>76</v>
      </c>
      <c r="C14" s="30">
        <v>0</v>
      </c>
      <c r="D14" s="31"/>
      <c r="E14" s="30">
        <v>0</v>
      </c>
      <c r="F14" s="31"/>
      <c r="G14" s="30">
        <v>794931560</v>
      </c>
      <c r="H14" s="31"/>
      <c r="I14" s="30">
        <v>794931560</v>
      </c>
      <c r="J14" s="31"/>
      <c r="K14" s="30">
        <v>0</v>
      </c>
      <c r="L14" s="31"/>
      <c r="M14" s="30">
        <v>0</v>
      </c>
      <c r="N14" s="31"/>
      <c r="O14" s="30">
        <v>794931560</v>
      </c>
      <c r="P14" s="31"/>
      <c r="Q14" s="30">
        <v>794931560</v>
      </c>
    </row>
    <row r="15" spans="1:17" ht="32.25" customHeight="1">
      <c r="A15" s="24" t="s">
        <v>79</v>
      </c>
      <c r="C15" s="30">
        <v>0</v>
      </c>
      <c r="D15" s="31"/>
      <c r="E15" s="30">
        <v>847896185</v>
      </c>
      <c r="F15" s="31"/>
      <c r="G15" s="30">
        <v>0</v>
      </c>
      <c r="H15" s="31"/>
      <c r="I15" s="30">
        <v>847896185</v>
      </c>
      <c r="J15" s="31"/>
      <c r="K15" s="30">
        <v>0</v>
      </c>
      <c r="L15" s="31"/>
      <c r="M15" s="30">
        <v>847896185</v>
      </c>
      <c r="N15" s="31"/>
      <c r="O15" s="30">
        <v>0</v>
      </c>
      <c r="P15" s="31"/>
      <c r="Q15" s="30">
        <v>847896185</v>
      </c>
    </row>
    <row r="16" spans="1:17" ht="32.25" customHeight="1">
      <c r="A16" s="24" t="s">
        <v>82</v>
      </c>
      <c r="C16" s="30">
        <v>0</v>
      </c>
      <c r="D16" s="31"/>
      <c r="E16" s="30">
        <v>0</v>
      </c>
      <c r="F16" s="31"/>
      <c r="G16" s="30">
        <v>396892645</v>
      </c>
      <c r="H16" s="31"/>
      <c r="I16" s="30">
        <v>396892645</v>
      </c>
      <c r="J16" s="31"/>
      <c r="K16" s="30">
        <v>0</v>
      </c>
      <c r="L16" s="31"/>
      <c r="M16" s="30">
        <v>0</v>
      </c>
      <c r="N16" s="31"/>
      <c r="O16" s="30">
        <v>396892645</v>
      </c>
      <c r="P16" s="31"/>
      <c r="Q16" s="30">
        <v>396892645</v>
      </c>
    </row>
    <row r="17" spans="1:17" ht="32.25" customHeight="1">
      <c r="A17" s="24" t="s">
        <v>85</v>
      </c>
      <c r="C17" s="30">
        <v>0</v>
      </c>
      <c r="D17" s="31"/>
      <c r="E17" s="30">
        <v>392945932</v>
      </c>
      <c r="F17" s="31"/>
      <c r="G17" s="30">
        <v>0</v>
      </c>
      <c r="H17" s="31"/>
      <c r="I17" s="30">
        <v>392945932</v>
      </c>
      <c r="J17" s="31"/>
      <c r="K17" s="30">
        <v>0</v>
      </c>
      <c r="L17" s="31"/>
      <c r="M17" s="30">
        <v>392945932</v>
      </c>
      <c r="N17" s="31"/>
      <c r="O17" s="30">
        <v>0</v>
      </c>
      <c r="P17" s="31"/>
      <c r="Q17" s="30">
        <v>392945932</v>
      </c>
    </row>
    <row r="18" spans="1:17" ht="32.25" customHeight="1">
      <c r="A18" s="24" t="s">
        <v>88</v>
      </c>
      <c r="C18" s="30">
        <v>0</v>
      </c>
      <c r="D18" s="31"/>
      <c r="E18" s="30">
        <v>401960363</v>
      </c>
      <c r="F18" s="31"/>
      <c r="G18" s="30">
        <v>0</v>
      </c>
      <c r="H18" s="31"/>
      <c r="I18" s="30">
        <v>401960363</v>
      </c>
      <c r="J18" s="31"/>
      <c r="K18" s="30">
        <v>0</v>
      </c>
      <c r="L18" s="31"/>
      <c r="M18" s="30">
        <v>401960363</v>
      </c>
      <c r="N18" s="31"/>
      <c r="O18" s="30">
        <v>0</v>
      </c>
      <c r="P18" s="31"/>
      <c r="Q18" s="30">
        <v>401960363</v>
      </c>
    </row>
    <row r="19" spans="1:17" ht="27" customHeight="1">
      <c r="A19" s="24" t="s">
        <v>90</v>
      </c>
      <c r="C19" s="30">
        <v>0</v>
      </c>
      <c r="D19" s="31"/>
      <c r="E19" s="30">
        <v>0</v>
      </c>
      <c r="F19" s="31"/>
      <c r="G19" s="30">
        <v>400045237</v>
      </c>
      <c r="H19" s="31"/>
      <c r="I19" s="30">
        <v>400045237</v>
      </c>
      <c r="J19" s="31"/>
      <c r="K19" s="30">
        <v>0</v>
      </c>
      <c r="L19" s="31"/>
      <c r="M19" s="30">
        <v>0</v>
      </c>
      <c r="N19" s="31"/>
      <c r="O19" s="30">
        <v>400045237</v>
      </c>
      <c r="P19" s="31"/>
      <c r="Q19" s="30">
        <v>400045237</v>
      </c>
    </row>
    <row r="20" spans="1:17" ht="27" customHeight="1">
      <c r="A20" s="24" t="s">
        <v>93</v>
      </c>
      <c r="C20" s="30">
        <v>0</v>
      </c>
      <c r="D20" s="31"/>
      <c r="E20" s="30">
        <v>0</v>
      </c>
      <c r="F20" s="31"/>
      <c r="G20" s="30">
        <v>444795100</v>
      </c>
      <c r="H20" s="31"/>
      <c r="I20" s="30">
        <v>444795100</v>
      </c>
      <c r="J20" s="31"/>
      <c r="K20" s="30">
        <v>0</v>
      </c>
      <c r="L20" s="31"/>
      <c r="M20" s="30">
        <v>0</v>
      </c>
      <c r="N20" s="31"/>
      <c r="O20" s="30">
        <v>444795100</v>
      </c>
      <c r="P20" s="31"/>
      <c r="Q20" s="30">
        <v>444795100</v>
      </c>
    </row>
    <row r="21" spans="1:17" ht="27" customHeight="1">
      <c r="A21" s="24" t="s">
        <v>95</v>
      </c>
      <c r="C21" s="30">
        <v>0</v>
      </c>
      <c r="D21" s="31"/>
      <c r="E21" s="30">
        <v>193540149</v>
      </c>
      <c r="F21" s="31"/>
      <c r="G21" s="30">
        <v>0</v>
      </c>
      <c r="H21" s="31"/>
      <c r="I21" s="30">
        <v>193540149</v>
      </c>
      <c r="J21" s="31"/>
      <c r="K21" s="30">
        <v>0</v>
      </c>
      <c r="L21" s="31"/>
      <c r="M21" s="30">
        <v>193540149</v>
      </c>
      <c r="N21" s="31"/>
      <c r="O21" s="30">
        <v>0</v>
      </c>
      <c r="P21" s="31"/>
      <c r="Q21" s="30">
        <v>193540149</v>
      </c>
    </row>
    <row r="22" spans="1:17" ht="27" customHeight="1">
      <c r="A22" s="24" t="s">
        <v>97</v>
      </c>
      <c r="C22" s="30">
        <v>0</v>
      </c>
      <c r="D22" s="31"/>
      <c r="E22" s="30">
        <v>612453143</v>
      </c>
      <c r="F22" s="31"/>
      <c r="G22" s="30">
        <v>0</v>
      </c>
      <c r="H22" s="31"/>
      <c r="I22" s="30">
        <v>612453143</v>
      </c>
      <c r="J22" s="31"/>
      <c r="K22" s="30">
        <v>0</v>
      </c>
      <c r="L22" s="31"/>
      <c r="M22" s="30">
        <v>612453143</v>
      </c>
      <c r="N22" s="31"/>
      <c r="O22" s="30">
        <v>0</v>
      </c>
      <c r="P22" s="31"/>
      <c r="Q22" s="30">
        <v>612453143</v>
      </c>
    </row>
    <row r="23" spans="1:17" ht="27" customHeight="1">
      <c r="A23" s="24" t="s">
        <v>99</v>
      </c>
      <c r="C23" s="30">
        <v>0</v>
      </c>
      <c r="D23" s="31"/>
      <c r="E23" s="30">
        <v>173017149</v>
      </c>
      <c r="F23" s="31"/>
      <c r="G23" s="30">
        <v>0</v>
      </c>
      <c r="H23" s="31"/>
      <c r="I23" s="30">
        <v>173017149</v>
      </c>
      <c r="J23" s="31"/>
      <c r="K23" s="30">
        <v>0</v>
      </c>
      <c r="L23" s="31"/>
      <c r="M23" s="30">
        <v>173017149</v>
      </c>
      <c r="N23" s="31"/>
      <c r="O23" s="30">
        <v>0</v>
      </c>
      <c r="P23" s="31"/>
      <c r="Q23" s="30">
        <v>173017149</v>
      </c>
    </row>
    <row r="24" spans="1:17" ht="36.75" customHeight="1">
      <c r="A24" s="24" t="s">
        <v>101</v>
      </c>
      <c r="C24" s="30">
        <v>33966985</v>
      </c>
      <c r="D24" s="31"/>
      <c r="E24" s="30">
        <v>46786718</v>
      </c>
      <c r="F24" s="31"/>
      <c r="G24" s="30">
        <v>0</v>
      </c>
      <c r="H24" s="31"/>
      <c r="I24" s="30">
        <v>80753703</v>
      </c>
      <c r="J24" s="31"/>
      <c r="K24" s="30">
        <v>33966985</v>
      </c>
      <c r="L24" s="31"/>
      <c r="M24" s="30">
        <v>46786718</v>
      </c>
      <c r="N24" s="31"/>
      <c r="O24" s="30">
        <v>0</v>
      </c>
      <c r="P24" s="31"/>
      <c r="Q24" s="30">
        <v>80753703</v>
      </c>
    </row>
    <row r="25" spans="1:17" ht="27" customHeight="1">
      <c r="A25" s="19" t="s">
        <v>41</v>
      </c>
      <c r="C25" s="32">
        <f>SUM(C9:$C$24)</f>
        <v>312642018</v>
      </c>
      <c r="D25" s="31"/>
      <c r="E25" s="32">
        <f>SUM(E9:$E$24)</f>
        <v>4389849962</v>
      </c>
      <c r="F25" s="31"/>
      <c r="G25" s="32">
        <f>SUM(G9:$G$24)</f>
        <v>2325134257</v>
      </c>
      <c r="H25" s="31"/>
      <c r="I25" s="32">
        <f>SUM(I9:$I$24)</f>
        <v>7027626237</v>
      </c>
      <c r="J25" s="31"/>
      <c r="K25" s="32">
        <f>SUM(K9:$K$24)</f>
        <v>312642018</v>
      </c>
      <c r="L25" s="31"/>
      <c r="M25" s="32">
        <f>SUM(M9:$M$24)</f>
        <v>4389849962</v>
      </c>
      <c r="N25" s="31"/>
      <c r="O25" s="32">
        <f>SUM(O9:$O$24)</f>
        <v>2325134257</v>
      </c>
      <c r="P25" s="31"/>
      <c r="Q25" s="32">
        <f>SUM(Q9:$Q$24)</f>
        <v>7027626237</v>
      </c>
    </row>
    <row r="26" spans="1:17" ht="27" customHeight="1">
      <c r="C26" s="21"/>
      <c r="E26" s="21"/>
      <c r="G26" s="21"/>
      <c r="I26" s="21"/>
      <c r="K26" s="21"/>
      <c r="M26" s="21"/>
      <c r="O26" s="21"/>
      <c r="Q26" s="2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21" bottom="0.17" header="0.17" footer="0.17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0"/>
  <sheetViews>
    <sheetView rightToLeft="1" workbookViewId="0">
      <selection activeCell="I17" sqref="I17:I20"/>
    </sheetView>
  </sheetViews>
  <sheetFormatPr defaultRowHeight="17.25"/>
  <cols>
    <col min="1" max="1" width="25.57031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4.140625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6384" width="9.140625" style="7"/>
  </cols>
  <sheetData>
    <row r="1" spans="1:1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5" spans="1:11" ht="18.75">
      <c r="A5" s="8" t="s">
        <v>209</v>
      </c>
      <c r="B5" s="6"/>
      <c r="C5" s="6"/>
      <c r="D5" s="6"/>
      <c r="E5" s="6"/>
      <c r="F5" s="6"/>
      <c r="G5" s="6"/>
      <c r="H5" s="6"/>
      <c r="I5" s="6"/>
      <c r="J5" s="6"/>
      <c r="K5" s="6"/>
    </row>
    <row r="7" spans="1:11" ht="18.75">
      <c r="A7" s="9" t="s">
        <v>210</v>
      </c>
      <c r="B7" s="10"/>
      <c r="C7" s="10"/>
      <c r="E7" s="9" t="s">
        <v>162</v>
      </c>
      <c r="F7" s="10"/>
      <c r="G7" s="10"/>
      <c r="I7" s="9" t="s">
        <v>7</v>
      </c>
      <c r="J7" s="10"/>
      <c r="K7" s="10"/>
    </row>
    <row r="8" spans="1:11" ht="37.5">
      <c r="A8" s="23" t="s">
        <v>211</v>
      </c>
      <c r="C8" s="23" t="s">
        <v>116</v>
      </c>
      <c r="E8" s="23" t="s">
        <v>212</v>
      </c>
      <c r="G8" s="23" t="s">
        <v>213</v>
      </c>
      <c r="I8" s="23" t="s">
        <v>212</v>
      </c>
      <c r="K8" s="23" t="s">
        <v>213</v>
      </c>
    </row>
    <row r="9" spans="1:11" ht="25.5" customHeight="1">
      <c r="A9" s="24" t="s">
        <v>214</v>
      </c>
      <c r="C9" s="17" t="s">
        <v>128</v>
      </c>
      <c r="E9" s="16">
        <v>679452048</v>
      </c>
      <c r="G9" s="18">
        <f>E9/E14</f>
        <v>0.71951618718892796</v>
      </c>
      <c r="I9" s="16">
        <v>679452048</v>
      </c>
      <c r="K9" s="18">
        <f>I9/I14</f>
        <v>0.71951618718892796</v>
      </c>
    </row>
    <row r="10" spans="1:11" ht="29.25" customHeight="1">
      <c r="A10" s="24" t="s">
        <v>215</v>
      </c>
      <c r="C10" s="17" t="s">
        <v>134</v>
      </c>
      <c r="E10" s="16">
        <v>238931452</v>
      </c>
      <c r="G10" s="18">
        <f>E10/E14</f>
        <v>0.25302013269162205</v>
      </c>
      <c r="I10" s="16">
        <v>238931452</v>
      </c>
      <c r="K10" s="18">
        <f>I10/I14</f>
        <v>0.25302013269162205</v>
      </c>
    </row>
    <row r="11" spans="1:11" ht="36">
      <c r="A11" s="24" t="s">
        <v>216</v>
      </c>
      <c r="C11" s="17" t="s">
        <v>124</v>
      </c>
      <c r="E11" s="16">
        <v>750965</v>
      </c>
      <c r="G11" s="18">
        <f>E11/E14</f>
        <v>7.9524592662988532E-4</v>
      </c>
      <c r="I11" s="16">
        <v>750965</v>
      </c>
      <c r="K11" s="18">
        <f>I11/I14</f>
        <v>7.9524592662988532E-4</v>
      </c>
    </row>
    <row r="12" spans="1:11" ht="27" customHeight="1">
      <c r="A12" s="24" t="s">
        <v>217</v>
      </c>
      <c r="C12" s="17" t="s">
        <v>132</v>
      </c>
      <c r="E12" s="16">
        <v>21539585</v>
      </c>
      <c r="G12" s="18">
        <f>E12/E14</f>
        <v>2.2809674528837132E-2</v>
      </c>
      <c r="I12" s="16">
        <v>21539585</v>
      </c>
      <c r="K12" s="18">
        <f>I12/I14</f>
        <v>2.2809674528837132E-2</v>
      </c>
    </row>
    <row r="13" spans="1:11" ht="27" customHeight="1">
      <c r="A13" s="24" t="s">
        <v>218</v>
      </c>
      <c r="C13" s="17" t="s">
        <v>141</v>
      </c>
      <c r="E13" s="16">
        <v>3643896</v>
      </c>
      <c r="G13" s="18">
        <f>E13/E14</f>
        <v>3.8587596639829188E-3</v>
      </c>
      <c r="I13" s="16">
        <v>3643896</v>
      </c>
      <c r="K13" s="18">
        <f>I13/I14</f>
        <v>3.8587596639829188E-3</v>
      </c>
    </row>
    <row r="14" spans="1:11" ht="18">
      <c r="A14" s="19" t="s">
        <v>41</v>
      </c>
      <c r="E14" s="19">
        <f>SUM(E9:$E$13)</f>
        <v>944317946</v>
      </c>
      <c r="G14" s="20">
        <f>SUM(G9:$G$13)</f>
        <v>1</v>
      </c>
      <c r="I14" s="19">
        <f>SUM(I9:$I$13)</f>
        <v>944317946</v>
      </c>
      <c r="K14" s="20">
        <f>SUM(K9:$K$13)</f>
        <v>1</v>
      </c>
    </row>
    <row r="15" spans="1:11" ht="18">
      <c r="E15" s="21"/>
      <c r="G15" s="21"/>
      <c r="I15" s="21"/>
      <c r="K15" s="21"/>
    </row>
    <row r="20" spans="9:9">
      <c r="I20" s="47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tabSelected="1" workbookViewId="0">
      <selection activeCell="C12" sqref="C12"/>
    </sheetView>
  </sheetViews>
  <sheetFormatPr defaultRowHeight="17.25"/>
  <cols>
    <col min="1" max="1" width="32.285156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8.42578125" style="7" customWidth="1"/>
    <col min="6" max="16384" width="9.140625" style="7"/>
  </cols>
  <sheetData>
    <row r="1" spans="1:5" ht="20.100000000000001" customHeight="1">
      <c r="A1" s="5" t="s">
        <v>0</v>
      </c>
      <c r="B1" s="6"/>
      <c r="C1" s="6"/>
      <c r="D1" s="6"/>
      <c r="E1" s="6"/>
    </row>
    <row r="2" spans="1:5" ht="20.100000000000001" customHeight="1">
      <c r="A2" s="5" t="s">
        <v>146</v>
      </c>
      <c r="B2" s="6"/>
      <c r="C2" s="6"/>
      <c r="D2" s="6"/>
      <c r="E2" s="6"/>
    </row>
    <row r="3" spans="1:5" ht="20.100000000000001" customHeight="1">
      <c r="A3" s="5" t="s">
        <v>2</v>
      </c>
      <c r="B3" s="6"/>
      <c r="C3" s="6"/>
      <c r="D3" s="6"/>
      <c r="E3" s="6"/>
    </row>
    <row r="5" spans="1:5" ht="18.75">
      <c r="A5" s="8" t="s">
        <v>219</v>
      </c>
      <c r="B5" s="6"/>
      <c r="C5" s="6"/>
      <c r="D5" s="6"/>
      <c r="E5" s="6"/>
    </row>
    <row r="7" spans="1:5" ht="18.75">
      <c r="C7" s="22" t="s">
        <v>162</v>
      </c>
      <c r="E7" s="22" t="s">
        <v>7</v>
      </c>
    </row>
    <row r="8" spans="1:5" ht="18.75">
      <c r="A8" s="23" t="s">
        <v>158</v>
      </c>
      <c r="C8" s="23" t="s">
        <v>120</v>
      </c>
      <c r="E8" s="23" t="s">
        <v>120</v>
      </c>
    </row>
    <row r="9" spans="1:5" ht="18">
      <c r="A9" s="24" t="s">
        <v>220</v>
      </c>
      <c r="C9" s="16">
        <v>6192252</v>
      </c>
      <c r="E9" s="16">
        <v>6192252</v>
      </c>
    </row>
    <row r="10" spans="1:5" ht="24" customHeight="1">
      <c r="A10" s="24" t="s">
        <v>221</v>
      </c>
      <c r="C10" s="16">
        <v>54920030</v>
      </c>
      <c r="E10" s="16">
        <v>54920030</v>
      </c>
    </row>
    <row r="11" spans="1:5" ht="18.75" thickBot="1">
      <c r="A11" s="19" t="s">
        <v>41</v>
      </c>
      <c r="C11" s="19">
        <f>SUM(C9:C10)</f>
        <v>61112282</v>
      </c>
      <c r="E11" s="19">
        <f>SUM(E9:E10)</f>
        <v>61112282</v>
      </c>
    </row>
    <row r="12" spans="1:5" ht="18">
      <c r="C12" s="21"/>
      <c r="E12" s="2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2"/>
  <sheetViews>
    <sheetView rightToLeft="1" topLeftCell="A13" workbookViewId="0">
      <selection activeCell="A37" sqref="A37:XFD41"/>
    </sheetView>
  </sheetViews>
  <sheetFormatPr defaultRowHeight="17.25"/>
  <cols>
    <col min="1" max="1" width="17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1.42578125" style="7" customWidth="1"/>
    <col min="10" max="10" width="17" style="7" customWidth="1"/>
    <col min="11" max="11" width="1.42578125" style="7" customWidth="1"/>
    <col min="12" max="12" width="11.42578125" style="7" customWidth="1"/>
    <col min="13" max="13" width="17" style="7" customWidth="1"/>
    <col min="14" max="14" width="1.42578125" style="7" customWidth="1"/>
    <col min="15" max="15" width="12.7109375" style="7" customWidth="1"/>
    <col min="16" max="16" width="1.42578125" style="7" customWidth="1"/>
    <col min="17" max="17" width="11.42578125" style="7" customWidth="1"/>
    <col min="18" max="18" width="1.42578125" style="7" customWidth="1"/>
    <col min="19" max="19" width="17" style="7" customWidth="1"/>
    <col min="20" max="20" width="1.42578125" style="7" customWidth="1"/>
    <col min="21" max="21" width="17" style="7" customWidth="1"/>
    <col min="22" max="22" width="1.42578125" style="7" customWidth="1"/>
    <col min="23" max="23" width="8.5703125" style="7" customWidth="1"/>
    <col min="24" max="16384" width="9.140625" style="7"/>
  </cols>
  <sheetData>
    <row r="1" spans="1:2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5" spans="1:23" ht="18.75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8.75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8" spans="1:23" ht="18.75">
      <c r="C8" s="9" t="s">
        <v>5</v>
      </c>
      <c r="D8" s="10"/>
      <c r="E8" s="10"/>
      <c r="F8" s="10"/>
      <c r="G8" s="10"/>
      <c r="I8" s="9" t="s">
        <v>6</v>
      </c>
      <c r="J8" s="10"/>
      <c r="K8" s="10"/>
      <c r="L8" s="10"/>
      <c r="M8" s="10"/>
      <c r="O8" s="9" t="s">
        <v>7</v>
      </c>
      <c r="P8" s="10"/>
      <c r="Q8" s="10"/>
      <c r="R8" s="10"/>
      <c r="S8" s="10"/>
      <c r="T8" s="10"/>
      <c r="U8" s="10"/>
      <c r="V8" s="10"/>
      <c r="W8" s="10"/>
    </row>
    <row r="9" spans="1:23" ht="18">
      <c r="A9" s="11" t="s">
        <v>8</v>
      </c>
      <c r="C9" s="11" t="s">
        <v>9</v>
      </c>
      <c r="E9" s="11" t="s">
        <v>10</v>
      </c>
      <c r="G9" s="11" t="s">
        <v>11</v>
      </c>
      <c r="I9" s="11" t="s">
        <v>12</v>
      </c>
      <c r="J9" s="6"/>
      <c r="L9" s="11" t="s">
        <v>13</v>
      </c>
      <c r="M9" s="6"/>
      <c r="O9" s="11" t="s">
        <v>9</v>
      </c>
      <c r="Q9" s="12" t="s">
        <v>14</v>
      </c>
      <c r="S9" s="11" t="s">
        <v>10</v>
      </c>
      <c r="U9" s="11" t="s">
        <v>11</v>
      </c>
      <c r="W9" s="12" t="s">
        <v>15</v>
      </c>
    </row>
    <row r="10" spans="1:23" ht="18">
      <c r="A10" s="13"/>
      <c r="C10" s="13"/>
      <c r="E10" s="13"/>
      <c r="G10" s="13"/>
      <c r="I10" s="14" t="s">
        <v>9</v>
      </c>
      <c r="J10" s="14" t="s">
        <v>10</v>
      </c>
      <c r="L10" s="14" t="s">
        <v>9</v>
      </c>
      <c r="M10" s="14" t="s">
        <v>16</v>
      </c>
      <c r="O10" s="13"/>
      <c r="Q10" s="13"/>
      <c r="S10" s="13"/>
      <c r="U10" s="13"/>
      <c r="W10" s="13"/>
    </row>
    <row r="11" spans="1:23" ht="18">
      <c r="A11" s="15" t="s">
        <v>17</v>
      </c>
      <c r="C11" s="30">
        <v>206249</v>
      </c>
      <c r="D11" s="31"/>
      <c r="E11" s="30">
        <v>11273373645</v>
      </c>
      <c r="F11" s="31"/>
      <c r="G11" s="30">
        <v>35209832035</v>
      </c>
      <c r="H11" s="31"/>
      <c r="I11" s="30">
        <v>0</v>
      </c>
      <c r="J11" s="30">
        <v>0</v>
      </c>
      <c r="K11" s="31"/>
      <c r="L11" s="30">
        <v>0</v>
      </c>
      <c r="M11" s="30">
        <v>0</v>
      </c>
      <c r="N11" s="30"/>
      <c r="O11" s="30">
        <v>206249</v>
      </c>
      <c r="P11" s="31"/>
      <c r="Q11" s="30">
        <v>198948</v>
      </c>
      <c r="R11" s="31"/>
      <c r="S11" s="30">
        <v>11273373645</v>
      </c>
      <c r="T11" s="31"/>
      <c r="U11" s="30">
        <v>40788680737</v>
      </c>
      <c r="W11" s="18">
        <v>5.0114015652550026E-2</v>
      </c>
    </row>
    <row r="12" spans="1:23" ht="18">
      <c r="A12" s="15" t="s">
        <v>18</v>
      </c>
      <c r="C12" s="30">
        <v>3685459</v>
      </c>
      <c r="D12" s="31"/>
      <c r="E12" s="30">
        <v>6529795984</v>
      </c>
      <c r="F12" s="31"/>
      <c r="G12" s="30">
        <v>17639899449</v>
      </c>
      <c r="H12" s="31"/>
      <c r="I12" s="30">
        <v>0</v>
      </c>
      <c r="J12" s="30">
        <v>0</v>
      </c>
      <c r="K12" s="31"/>
      <c r="L12" s="30">
        <v>0</v>
      </c>
      <c r="M12" s="30">
        <v>0</v>
      </c>
      <c r="N12" s="30"/>
      <c r="O12" s="30">
        <v>3685459</v>
      </c>
      <c r="P12" s="31"/>
      <c r="Q12" s="30">
        <v>5360</v>
      </c>
      <c r="R12" s="31"/>
      <c r="S12" s="30">
        <v>6529795984</v>
      </c>
      <c r="T12" s="31"/>
      <c r="U12" s="30">
        <v>19636523582</v>
      </c>
      <c r="W12" s="18">
        <v>2.412593475369151E-2</v>
      </c>
    </row>
    <row r="13" spans="1:23" ht="18">
      <c r="A13" s="15" t="s">
        <v>19</v>
      </c>
      <c r="C13" s="30">
        <v>140000</v>
      </c>
      <c r="D13" s="31"/>
      <c r="E13" s="30">
        <v>9789057595</v>
      </c>
      <c r="F13" s="31"/>
      <c r="G13" s="30">
        <v>9765765891</v>
      </c>
      <c r="H13" s="31"/>
      <c r="I13" s="30">
        <v>0</v>
      </c>
      <c r="J13" s="30">
        <v>0</v>
      </c>
      <c r="K13" s="31"/>
      <c r="L13" s="30">
        <v>0</v>
      </c>
      <c r="M13" s="30">
        <v>0</v>
      </c>
      <c r="N13" s="30"/>
      <c r="O13" s="30">
        <v>1486153</v>
      </c>
      <c r="P13" s="31"/>
      <c r="Q13" s="30">
        <v>6582</v>
      </c>
      <c r="R13" s="31"/>
      <c r="S13" s="30">
        <v>9789057595</v>
      </c>
      <c r="T13" s="31"/>
      <c r="U13" s="30">
        <v>9723656985</v>
      </c>
      <c r="W13" s="18">
        <v>1.1946733494233567E-2</v>
      </c>
    </row>
    <row r="14" spans="1:23" ht="36">
      <c r="A14" s="15" t="s">
        <v>20</v>
      </c>
      <c r="C14" s="30">
        <v>100000</v>
      </c>
      <c r="D14" s="31"/>
      <c r="E14" s="30">
        <v>8750217495</v>
      </c>
      <c r="F14" s="31"/>
      <c r="G14" s="30">
        <v>9287508555</v>
      </c>
      <c r="H14" s="31"/>
      <c r="I14" s="30">
        <v>50000</v>
      </c>
      <c r="J14" s="30">
        <v>4574925240</v>
      </c>
      <c r="K14" s="31"/>
      <c r="L14" s="30">
        <v>0</v>
      </c>
      <c r="M14" s="30">
        <v>0</v>
      </c>
      <c r="N14" s="31"/>
      <c r="O14" s="30">
        <v>150000</v>
      </c>
      <c r="P14" s="31"/>
      <c r="Q14" s="30">
        <v>101048</v>
      </c>
      <c r="R14" s="31"/>
      <c r="S14" s="30">
        <v>13325142735</v>
      </c>
      <c r="T14" s="31"/>
      <c r="U14" s="30">
        <v>15067014660</v>
      </c>
      <c r="W14" s="18">
        <v>1.8511719302152056E-2</v>
      </c>
    </row>
    <row r="15" spans="1:23" ht="18">
      <c r="A15" s="15" t="s">
        <v>21</v>
      </c>
      <c r="C15" s="30">
        <v>0</v>
      </c>
      <c r="D15" s="31"/>
      <c r="E15" s="30">
        <v>0</v>
      </c>
      <c r="F15" s="31"/>
      <c r="G15" s="30">
        <v>0</v>
      </c>
      <c r="H15" s="30"/>
      <c r="I15" s="30">
        <v>200000</v>
      </c>
      <c r="J15" s="30">
        <v>6802384122</v>
      </c>
      <c r="K15" s="31"/>
      <c r="L15" s="30">
        <v>0</v>
      </c>
      <c r="M15" s="30">
        <v>0</v>
      </c>
      <c r="N15" s="31"/>
      <c r="O15" s="30">
        <v>200000</v>
      </c>
      <c r="P15" s="31"/>
      <c r="Q15" s="30">
        <v>36843</v>
      </c>
      <c r="R15" s="31"/>
      <c r="S15" s="30">
        <v>6802384122</v>
      </c>
      <c r="T15" s="31"/>
      <c r="U15" s="30">
        <v>7324756830</v>
      </c>
      <c r="W15" s="18">
        <v>8.9993834514183121E-3</v>
      </c>
    </row>
    <row r="16" spans="1:23" ht="36">
      <c r="A16" s="15" t="s">
        <v>22</v>
      </c>
      <c r="C16" s="30">
        <v>0</v>
      </c>
      <c r="D16" s="31"/>
      <c r="E16" s="30">
        <v>0</v>
      </c>
      <c r="F16" s="31"/>
      <c r="G16" s="30">
        <v>0</v>
      </c>
      <c r="H16" s="30"/>
      <c r="I16" s="30">
        <v>908</v>
      </c>
      <c r="J16" s="30">
        <v>4565023</v>
      </c>
      <c r="K16" s="31"/>
      <c r="L16" s="30">
        <v>0</v>
      </c>
      <c r="M16" s="30">
        <v>0</v>
      </c>
      <c r="N16" s="31"/>
      <c r="O16" s="30">
        <v>908</v>
      </c>
      <c r="P16" s="31"/>
      <c r="Q16" s="30">
        <v>5609</v>
      </c>
      <c r="R16" s="31"/>
      <c r="S16" s="30">
        <v>4565023</v>
      </c>
      <c r="T16" s="31"/>
      <c r="U16" s="30">
        <v>5062669</v>
      </c>
      <c r="W16" s="18">
        <v>6.2201245278211507E-6</v>
      </c>
    </row>
    <row r="17" spans="1:23" ht="18">
      <c r="A17" s="15" t="s">
        <v>23</v>
      </c>
      <c r="C17" s="30">
        <v>3000000</v>
      </c>
      <c r="D17" s="31"/>
      <c r="E17" s="30">
        <v>36469500738</v>
      </c>
      <c r="F17" s="31"/>
      <c r="G17" s="30">
        <v>38559199500</v>
      </c>
      <c r="H17" s="31"/>
      <c r="I17" s="30">
        <v>0</v>
      </c>
      <c r="J17" s="30">
        <v>0</v>
      </c>
      <c r="K17" s="31"/>
      <c r="L17" s="30">
        <v>0</v>
      </c>
      <c r="M17" s="30">
        <v>0</v>
      </c>
      <c r="N17" s="30"/>
      <c r="O17" s="30">
        <v>3000000</v>
      </c>
      <c r="P17" s="31"/>
      <c r="Q17" s="30">
        <v>16250</v>
      </c>
      <c r="R17" s="31"/>
      <c r="S17" s="30">
        <v>36469500738</v>
      </c>
      <c r="T17" s="31"/>
      <c r="U17" s="30">
        <v>48459937500</v>
      </c>
      <c r="W17" s="18">
        <v>5.9539117777684059E-2</v>
      </c>
    </row>
    <row r="18" spans="1:23" ht="18">
      <c r="A18" s="15" t="s">
        <v>24</v>
      </c>
      <c r="C18" s="30">
        <v>0</v>
      </c>
      <c r="D18" s="31"/>
      <c r="E18" s="30">
        <v>0</v>
      </c>
      <c r="F18" s="31"/>
      <c r="G18" s="30">
        <v>0</v>
      </c>
      <c r="H18" s="30"/>
      <c r="I18" s="30">
        <v>1200000</v>
      </c>
      <c r="J18" s="30">
        <v>13984791039</v>
      </c>
      <c r="K18" s="31"/>
      <c r="L18" s="30">
        <v>0</v>
      </c>
      <c r="M18" s="30">
        <v>0</v>
      </c>
      <c r="N18" s="31"/>
      <c r="O18" s="30">
        <v>1200000</v>
      </c>
      <c r="P18" s="31"/>
      <c r="Q18" s="30">
        <v>12410</v>
      </c>
      <c r="R18" s="31"/>
      <c r="S18" s="30">
        <v>13984791039</v>
      </c>
      <c r="T18" s="31"/>
      <c r="U18" s="30">
        <v>14803392600</v>
      </c>
      <c r="W18" s="18">
        <v>1.8187826501441455E-2</v>
      </c>
    </row>
    <row r="19" spans="1:23" ht="18">
      <c r="A19" s="15" t="s">
        <v>25</v>
      </c>
      <c r="C19" s="30">
        <v>0</v>
      </c>
      <c r="D19" s="31"/>
      <c r="E19" s="30">
        <v>0</v>
      </c>
      <c r="F19" s="31"/>
      <c r="G19" s="30">
        <v>0</v>
      </c>
      <c r="H19" s="30"/>
      <c r="I19" s="30">
        <v>1816</v>
      </c>
      <c r="J19" s="30">
        <v>3457167</v>
      </c>
      <c r="K19" s="31"/>
      <c r="L19" s="30">
        <v>0</v>
      </c>
      <c r="M19" s="30">
        <v>0</v>
      </c>
      <c r="N19" s="31"/>
      <c r="O19" s="30">
        <v>1816</v>
      </c>
      <c r="P19" s="31"/>
      <c r="Q19" s="30">
        <v>3318</v>
      </c>
      <c r="R19" s="31"/>
      <c r="S19" s="30">
        <v>3457167</v>
      </c>
      <c r="T19" s="31"/>
      <c r="U19" s="30">
        <v>5989636</v>
      </c>
      <c r="W19" s="18">
        <v>7.3590198759430183E-6</v>
      </c>
    </row>
    <row r="20" spans="1:23" ht="18">
      <c r="A20" s="15" t="s">
        <v>26</v>
      </c>
      <c r="C20" s="30">
        <v>200000</v>
      </c>
      <c r="D20" s="31"/>
      <c r="E20" s="30">
        <v>4133262355</v>
      </c>
      <c r="F20" s="31"/>
      <c r="G20" s="30">
        <v>4216760100</v>
      </c>
      <c r="H20" s="31"/>
      <c r="I20" s="30">
        <v>0</v>
      </c>
      <c r="J20" s="30">
        <v>0</v>
      </c>
      <c r="K20" s="31"/>
      <c r="L20" s="30">
        <v>0</v>
      </c>
      <c r="M20" s="30">
        <v>0</v>
      </c>
      <c r="N20" s="30"/>
      <c r="O20" s="30">
        <v>200000</v>
      </c>
      <c r="P20" s="31"/>
      <c r="Q20" s="30">
        <v>21290</v>
      </c>
      <c r="R20" s="31"/>
      <c r="S20" s="30">
        <v>4133262355</v>
      </c>
      <c r="T20" s="31"/>
      <c r="U20" s="30">
        <v>4232664900</v>
      </c>
      <c r="W20" s="18">
        <v>5.2003602768693072E-3</v>
      </c>
    </row>
    <row r="21" spans="1:23" ht="18">
      <c r="A21" s="15" t="s">
        <v>27</v>
      </c>
      <c r="C21" s="30">
        <v>4133</v>
      </c>
      <c r="D21" s="31"/>
      <c r="E21" s="30">
        <v>86873540</v>
      </c>
      <c r="F21" s="31"/>
      <c r="G21" s="30">
        <v>86276582</v>
      </c>
      <c r="H21" s="31"/>
      <c r="I21" s="30">
        <v>0</v>
      </c>
      <c r="J21" s="30">
        <v>0</v>
      </c>
      <c r="K21" s="31"/>
      <c r="L21" s="30">
        <v>0</v>
      </c>
      <c r="M21" s="30">
        <v>0</v>
      </c>
      <c r="N21" s="30"/>
      <c r="O21" s="30">
        <v>4133</v>
      </c>
      <c r="P21" s="31"/>
      <c r="Q21" s="30">
        <v>50030</v>
      </c>
      <c r="R21" s="31"/>
      <c r="S21" s="30">
        <v>86873540</v>
      </c>
      <c r="T21" s="31"/>
      <c r="U21" s="30">
        <v>205543685</v>
      </c>
      <c r="W21" s="18">
        <v>2.5253622478721091E-4</v>
      </c>
    </row>
    <row r="22" spans="1:23" ht="36">
      <c r="A22" s="15" t="s">
        <v>28</v>
      </c>
      <c r="C22" s="30">
        <v>408266</v>
      </c>
      <c r="D22" s="31"/>
      <c r="E22" s="30">
        <v>30676870174</v>
      </c>
      <c r="F22" s="31"/>
      <c r="G22" s="30">
        <v>10985596807</v>
      </c>
      <c r="H22" s="31"/>
      <c r="I22" s="30">
        <v>0</v>
      </c>
      <c r="J22" s="30">
        <v>0</v>
      </c>
      <c r="K22" s="31"/>
      <c r="L22" s="30">
        <v>408266</v>
      </c>
      <c r="M22" s="30">
        <v>10339652960</v>
      </c>
      <c r="N22" s="31"/>
      <c r="O22" s="30">
        <v>0</v>
      </c>
      <c r="P22" s="31"/>
      <c r="Q22" s="30">
        <v>0</v>
      </c>
      <c r="R22" s="31"/>
      <c r="S22" s="30">
        <v>0</v>
      </c>
      <c r="T22" s="31"/>
      <c r="U22" s="30">
        <v>0</v>
      </c>
      <c r="W22" s="18">
        <v>6.2201245278211507E-6</v>
      </c>
    </row>
    <row r="23" spans="1:23" ht="18">
      <c r="A23" s="15" t="s">
        <v>29</v>
      </c>
      <c r="C23" s="30">
        <v>1000000</v>
      </c>
      <c r="D23" s="31"/>
      <c r="E23" s="30">
        <v>15256339296</v>
      </c>
      <c r="F23" s="31"/>
      <c r="G23" s="30">
        <v>16700040000</v>
      </c>
      <c r="H23" s="31"/>
      <c r="I23" s="30">
        <v>0</v>
      </c>
      <c r="J23" s="30">
        <v>0</v>
      </c>
      <c r="K23" s="31"/>
      <c r="L23" s="30">
        <v>0</v>
      </c>
      <c r="M23" s="30">
        <v>0</v>
      </c>
      <c r="N23" s="30"/>
      <c r="O23" s="30">
        <v>1000000</v>
      </c>
      <c r="P23" s="31"/>
      <c r="Q23" s="30">
        <v>18240</v>
      </c>
      <c r="R23" s="31"/>
      <c r="S23" s="30">
        <v>15256339296</v>
      </c>
      <c r="T23" s="31"/>
      <c r="U23" s="30">
        <v>18131472000</v>
      </c>
      <c r="W23" s="18">
        <v>2.2276789913127329E-2</v>
      </c>
    </row>
    <row r="24" spans="1:23" ht="18">
      <c r="A24" s="15" t="s">
        <v>30</v>
      </c>
      <c r="C24" s="30">
        <v>812425</v>
      </c>
      <c r="D24" s="31"/>
      <c r="E24" s="30">
        <v>7887194604</v>
      </c>
      <c r="F24" s="31"/>
      <c r="G24" s="30">
        <v>12323839747</v>
      </c>
      <c r="H24" s="31"/>
      <c r="I24" s="30">
        <v>0</v>
      </c>
      <c r="J24" s="30">
        <v>0</v>
      </c>
      <c r="K24" s="31"/>
      <c r="L24" s="30">
        <v>0</v>
      </c>
      <c r="M24" s="30">
        <v>0</v>
      </c>
      <c r="N24" s="30"/>
      <c r="O24" s="30">
        <v>812425</v>
      </c>
      <c r="P24" s="31"/>
      <c r="Q24" s="30">
        <v>18050</v>
      </c>
      <c r="R24" s="31"/>
      <c r="S24" s="30">
        <v>7887194604</v>
      </c>
      <c r="T24" s="31"/>
      <c r="U24" s="30">
        <v>14577018836</v>
      </c>
      <c r="W24" s="18">
        <v>1.7909697909208468E-2</v>
      </c>
    </row>
    <row r="25" spans="1:23" ht="18">
      <c r="A25" s="15" t="s">
        <v>31</v>
      </c>
      <c r="C25" s="30">
        <v>6489569</v>
      </c>
      <c r="D25" s="31"/>
      <c r="E25" s="30">
        <v>63022305962</v>
      </c>
      <c r="F25" s="31"/>
      <c r="G25" s="30">
        <v>67670529116</v>
      </c>
      <c r="H25" s="31"/>
      <c r="I25" s="30">
        <v>0</v>
      </c>
      <c r="J25" s="30">
        <v>0</v>
      </c>
      <c r="K25" s="31"/>
      <c r="L25" s="30">
        <v>0</v>
      </c>
      <c r="M25" s="30">
        <v>0</v>
      </c>
      <c r="N25" s="30"/>
      <c r="O25" s="30">
        <v>6489569</v>
      </c>
      <c r="P25" s="31"/>
      <c r="Q25" s="30">
        <v>12360</v>
      </c>
      <c r="R25" s="31"/>
      <c r="S25" s="30">
        <v>63022305962</v>
      </c>
      <c r="T25" s="31"/>
      <c r="U25" s="30">
        <v>79733816957</v>
      </c>
      <c r="W25" s="18">
        <v>9.7963005393210123E-2</v>
      </c>
    </row>
    <row r="26" spans="1:23" ht="18">
      <c r="A26" s="15" t="s">
        <v>32</v>
      </c>
      <c r="C26" s="30">
        <v>160</v>
      </c>
      <c r="D26" s="31"/>
      <c r="E26" s="30">
        <v>5204720</v>
      </c>
      <c r="F26" s="31"/>
      <c r="G26" s="30">
        <v>10439275</v>
      </c>
      <c r="H26" s="31"/>
      <c r="I26" s="30">
        <v>0</v>
      </c>
      <c r="J26" s="30">
        <v>0</v>
      </c>
      <c r="K26" s="31"/>
      <c r="L26" s="30">
        <v>160</v>
      </c>
      <c r="M26" s="30">
        <v>9237512</v>
      </c>
      <c r="N26" s="31"/>
      <c r="O26" s="30">
        <v>0</v>
      </c>
      <c r="P26" s="31"/>
      <c r="Q26" s="30">
        <v>0</v>
      </c>
      <c r="R26" s="31"/>
      <c r="S26" s="30">
        <v>0</v>
      </c>
      <c r="T26" s="31"/>
      <c r="U26" s="30">
        <v>0</v>
      </c>
    </row>
    <row r="27" spans="1:23" ht="36">
      <c r="A27" s="15" t="s">
        <v>33</v>
      </c>
      <c r="C27" s="30">
        <v>251380</v>
      </c>
      <c r="D27" s="31"/>
      <c r="E27" s="30">
        <v>9942361728</v>
      </c>
      <c r="F27" s="31"/>
      <c r="G27" s="30">
        <v>5997222936</v>
      </c>
      <c r="H27" s="31"/>
      <c r="I27" s="30">
        <v>0</v>
      </c>
      <c r="J27" s="30">
        <v>0</v>
      </c>
      <c r="K27" s="31"/>
      <c r="L27" s="30">
        <v>0</v>
      </c>
      <c r="M27" s="30">
        <v>0</v>
      </c>
      <c r="N27" s="30"/>
      <c r="O27" s="30">
        <v>251380</v>
      </c>
      <c r="P27" s="31"/>
      <c r="Q27" s="30">
        <v>26600</v>
      </c>
      <c r="R27" s="31"/>
      <c r="S27" s="30">
        <v>9942361728</v>
      </c>
      <c r="T27" s="31"/>
      <c r="U27" s="30">
        <v>6646922087</v>
      </c>
      <c r="W27" s="18">
        <v>8.1665783617030571E-3</v>
      </c>
    </row>
    <row r="28" spans="1:23" ht="18">
      <c r="A28" s="15" t="s">
        <v>34</v>
      </c>
      <c r="C28" s="30">
        <v>2000000</v>
      </c>
      <c r="D28" s="31"/>
      <c r="E28" s="30">
        <v>30084836851</v>
      </c>
      <c r="F28" s="31"/>
      <c r="G28" s="30">
        <v>25149465000</v>
      </c>
      <c r="H28" s="31"/>
      <c r="I28" s="30">
        <v>0</v>
      </c>
      <c r="J28" s="30">
        <v>0</v>
      </c>
      <c r="K28" s="31"/>
      <c r="L28" s="30">
        <v>0</v>
      </c>
      <c r="M28" s="30">
        <v>0</v>
      </c>
      <c r="N28" s="30"/>
      <c r="O28" s="30">
        <v>2000000</v>
      </c>
      <c r="P28" s="31"/>
      <c r="Q28" s="30">
        <v>14310</v>
      </c>
      <c r="R28" s="31"/>
      <c r="S28" s="30">
        <v>30084836851</v>
      </c>
      <c r="T28" s="31"/>
      <c r="U28" s="30">
        <v>28449711000</v>
      </c>
      <c r="W28" s="18">
        <v>3.4954042067637289E-2</v>
      </c>
    </row>
    <row r="29" spans="1:23" ht="18">
      <c r="A29" s="15" t="s">
        <v>35</v>
      </c>
      <c r="C29" s="30">
        <v>722222</v>
      </c>
      <c r="D29" s="31"/>
      <c r="E29" s="30">
        <v>5304189974</v>
      </c>
      <c r="F29" s="31"/>
      <c r="G29" s="30">
        <v>12779061068</v>
      </c>
      <c r="H29" s="31"/>
      <c r="I29" s="30">
        <v>0</v>
      </c>
      <c r="J29" s="30">
        <v>0</v>
      </c>
      <c r="K29" s="31"/>
      <c r="L29" s="30">
        <v>0</v>
      </c>
      <c r="M29" s="30">
        <v>0</v>
      </c>
      <c r="N29" s="30"/>
      <c r="O29" s="30">
        <v>722222</v>
      </c>
      <c r="P29" s="31"/>
      <c r="Q29" s="30">
        <v>19600</v>
      </c>
      <c r="R29" s="31"/>
      <c r="S29" s="30">
        <v>5304189974</v>
      </c>
      <c r="T29" s="31"/>
      <c r="U29" s="30">
        <v>14071325670</v>
      </c>
      <c r="W29" s="18">
        <v>1.7288390360682554E-2</v>
      </c>
    </row>
    <row r="30" spans="1:23" ht="18">
      <c r="A30" s="15" t="s">
        <v>36</v>
      </c>
      <c r="C30" s="30">
        <v>49019</v>
      </c>
      <c r="D30" s="31"/>
      <c r="E30" s="30">
        <v>375088022</v>
      </c>
      <c r="F30" s="31"/>
      <c r="G30" s="30">
        <v>670488150</v>
      </c>
      <c r="H30" s="31"/>
      <c r="I30" s="30">
        <v>0</v>
      </c>
      <c r="J30" s="30">
        <v>0</v>
      </c>
      <c r="K30" s="31"/>
      <c r="L30" s="30">
        <v>0</v>
      </c>
      <c r="M30" s="30">
        <v>0</v>
      </c>
      <c r="N30" s="30"/>
      <c r="O30" s="30">
        <v>49019</v>
      </c>
      <c r="P30" s="31"/>
      <c r="Q30" s="30">
        <v>14830</v>
      </c>
      <c r="R30" s="31"/>
      <c r="S30" s="30">
        <v>375088022</v>
      </c>
      <c r="T30" s="31"/>
      <c r="U30" s="30">
        <v>722626407</v>
      </c>
      <c r="W30" s="18">
        <v>8.8783727291513032E-4</v>
      </c>
    </row>
    <row r="31" spans="1:23" ht="18">
      <c r="A31" s="15" t="s">
        <v>37</v>
      </c>
      <c r="C31" s="30">
        <v>1000000</v>
      </c>
      <c r="D31" s="31"/>
      <c r="E31" s="30">
        <v>19929048743</v>
      </c>
      <c r="F31" s="31"/>
      <c r="G31" s="30">
        <v>25457620500</v>
      </c>
      <c r="H31" s="31"/>
      <c r="I31" s="30">
        <v>0</v>
      </c>
      <c r="J31" s="30">
        <v>0</v>
      </c>
      <c r="K31" s="31"/>
      <c r="L31" s="30">
        <v>0</v>
      </c>
      <c r="M31" s="30">
        <v>0</v>
      </c>
      <c r="N31" s="30"/>
      <c r="O31" s="30">
        <v>1000000</v>
      </c>
      <c r="P31" s="31"/>
      <c r="Q31" s="30">
        <v>30050</v>
      </c>
      <c r="R31" s="31"/>
      <c r="S31" s="30">
        <v>19929048743</v>
      </c>
      <c r="T31" s="31"/>
      <c r="U31" s="30">
        <v>29871202500</v>
      </c>
      <c r="W31" s="18">
        <v>3.6700522855782687E-2</v>
      </c>
    </row>
    <row r="32" spans="1:23" ht="18">
      <c r="A32" s="15" t="s">
        <v>38</v>
      </c>
      <c r="C32" s="30">
        <v>320000</v>
      </c>
      <c r="D32" s="31"/>
      <c r="E32" s="30">
        <v>11324869124</v>
      </c>
      <c r="F32" s="31"/>
      <c r="G32" s="30">
        <v>10618044480</v>
      </c>
      <c r="H32" s="31"/>
      <c r="I32" s="30">
        <v>0</v>
      </c>
      <c r="J32" s="30">
        <v>0</v>
      </c>
      <c r="K32" s="31"/>
      <c r="L32" s="30">
        <v>320000</v>
      </c>
      <c r="M32" s="30">
        <v>9851892881</v>
      </c>
      <c r="N32" s="31"/>
      <c r="O32" s="30">
        <v>0</v>
      </c>
      <c r="P32" s="31"/>
      <c r="Q32" s="30">
        <v>0</v>
      </c>
      <c r="R32" s="31"/>
      <c r="S32" s="30">
        <v>0</v>
      </c>
      <c r="T32" s="31"/>
      <c r="U32" s="30">
        <v>0</v>
      </c>
    </row>
    <row r="33" spans="1:24" ht="18">
      <c r="A33" s="15" t="s">
        <v>39</v>
      </c>
      <c r="C33" s="30">
        <v>0</v>
      </c>
      <c r="D33" s="31"/>
      <c r="E33" s="30">
        <v>0</v>
      </c>
      <c r="F33" s="31"/>
      <c r="G33" s="30">
        <v>0</v>
      </c>
      <c r="H33" s="30"/>
      <c r="I33" s="30">
        <v>1119227</v>
      </c>
      <c r="J33" s="30">
        <v>27788898542</v>
      </c>
      <c r="K33" s="31"/>
      <c r="L33" s="30">
        <v>0</v>
      </c>
      <c r="M33" s="30">
        <v>0</v>
      </c>
      <c r="N33" s="31"/>
      <c r="O33" s="30">
        <v>1119227</v>
      </c>
      <c r="P33" s="31"/>
      <c r="Q33" s="30">
        <v>25020</v>
      </c>
      <c r="R33" s="31"/>
      <c r="S33" s="30">
        <v>27788898542</v>
      </c>
      <c r="T33" s="31"/>
      <c r="U33" s="30">
        <v>27836441336</v>
      </c>
      <c r="W33" s="18">
        <v>3.4200563284170496E-2</v>
      </c>
    </row>
    <row r="34" spans="1:24" ht="18">
      <c r="A34" s="15" t="s">
        <v>40</v>
      </c>
      <c r="C34" s="30">
        <v>450000</v>
      </c>
      <c r="D34" s="31"/>
      <c r="E34" s="30">
        <f>42131577349-30</f>
        <v>42131577319</v>
      </c>
      <c r="F34" s="31"/>
      <c r="G34" s="30">
        <f>40114092510-30</f>
        <v>40114092480</v>
      </c>
      <c r="H34" s="31"/>
      <c r="I34" s="30">
        <v>0</v>
      </c>
      <c r="J34" s="30">
        <v>0</v>
      </c>
      <c r="K34" s="31"/>
      <c r="L34" s="30">
        <v>0</v>
      </c>
      <c r="M34" s="30">
        <v>0</v>
      </c>
      <c r="N34" s="30"/>
      <c r="O34" s="30">
        <v>450000</v>
      </c>
      <c r="P34" s="31"/>
      <c r="Q34" s="30">
        <v>122520</v>
      </c>
      <c r="R34" s="31"/>
      <c r="S34" s="30">
        <f>42131577349-30</f>
        <v>42131577319</v>
      </c>
      <c r="T34" s="31"/>
      <c r="U34" s="30">
        <f>54805952700-30</f>
        <v>54805952670</v>
      </c>
      <c r="W34" s="18">
        <v>6.7335994247278624E-2</v>
      </c>
    </row>
    <row r="35" spans="1:24" ht="18.75" thickBot="1">
      <c r="A35" s="19" t="s">
        <v>41</v>
      </c>
      <c r="C35" s="32">
        <f>SUM(C11:$C$34)</f>
        <v>20838882</v>
      </c>
      <c r="D35" s="31"/>
      <c r="E35" s="32">
        <f>SUM(E11:$E$34)</f>
        <v>312971967869</v>
      </c>
      <c r="F35" s="31"/>
      <c r="G35" s="32">
        <f>SUM(G11:$G$34)</f>
        <v>343241681671</v>
      </c>
      <c r="H35" s="31"/>
      <c r="I35" s="32">
        <f>SUM(I11:$I$34)</f>
        <v>2571951</v>
      </c>
      <c r="J35" s="32">
        <f>SUM(J11:$J$34)</f>
        <v>53159021133</v>
      </c>
      <c r="K35" s="31"/>
      <c r="L35" s="32">
        <f>SUM(L11:$L$34)</f>
        <v>728426</v>
      </c>
      <c r="M35" s="32">
        <f>SUM(M11:$M$34)</f>
        <v>20200783353</v>
      </c>
      <c r="N35" s="31"/>
      <c r="O35" s="32">
        <f>SUM(O11:$O$34)</f>
        <v>24028560</v>
      </c>
      <c r="P35" s="31"/>
      <c r="Q35" s="32">
        <f>SUM(Q11:$Q$34)</f>
        <v>759268</v>
      </c>
      <c r="R35" s="31"/>
      <c r="S35" s="32">
        <f>SUM(S11:$S$34)</f>
        <v>324124044984</v>
      </c>
      <c r="T35" s="31"/>
      <c r="U35" s="32">
        <f>SUM(U11:$U$34)</f>
        <v>435099713247</v>
      </c>
      <c r="W35" s="20">
        <f>SUM(W11:$W$34)</f>
        <v>0.53458084836947484</v>
      </c>
    </row>
    <row r="36" spans="1:24" ht="18.75" thickTop="1">
      <c r="C36" s="21"/>
      <c r="E36" s="21"/>
      <c r="G36" s="21"/>
      <c r="I36" s="21"/>
      <c r="J36" s="21"/>
      <c r="L36" s="21"/>
      <c r="M36" s="21"/>
      <c r="O36" s="21"/>
      <c r="Q36" s="21"/>
      <c r="S36" s="21"/>
      <c r="U36" s="21"/>
      <c r="W36" s="21"/>
    </row>
    <row r="37" spans="1:24">
      <c r="I37" s="37"/>
    </row>
    <row r="38" spans="1:24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1:24" ht="18">
      <c r="A39" s="33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3"/>
    </row>
    <row r="40" spans="1:24" ht="18">
      <c r="A40" s="33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3"/>
    </row>
    <row r="41" spans="1:2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>
      <c r="E42" s="31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38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4.140625" style="7" customWidth="1"/>
    <col min="4" max="4" width="1.42578125" style="7" customWidth="1"/>
    <col min="5" max="5" width="14.140625" style="7" customWidth="1"/>
    <col min="6" max="6" width="1.42578125" style="7" customWidth="1"/>
    <col min="7" max="7" width="14.140625" style="7" customWidth="1"/>
    <col min="8" max="8" width="1.42578125" style="7" customWidth="1"/>
    <col min="9" max="9" width="14.1406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4.140625" style="7" customWidth="1"/>
    <col min="14" max="14" width="1.42578125" style="7" customWidth="1"/>
    <col min="15" max="15" width="14.140625" style="7" customWidth="1"/>
    <col min="16" max="16" width="1.42578125" style="7" customWidth="1"/>
    <col min="17" max="17" width="14.140625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42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5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18.75">
      <c r="A8" s="22" t="s">
        <v>43</v>
      </c>
      <c r="C8" s="22" t="s">
        <v>44</v>
      </c>
      <c r="E8" s="22" t="s">
        <v>45</v>
      </c>
      <c r="G8" s="22" t="s">
        <v>46</v>
      </c>
      <c r="I8" s="22" t="s">
        <v>47</v>
      </c>
      <c r="K8" s="22" t="s">
        <v>44</v>
      </c>
      <c r="M8" s="22" t="s">
        <v>45</v>
      </c>
      <c r="O8" s="22" t="s">
        <v>46</v>
      </c>
      <c r="Q8" s="22" t="s">
        <v>47</v>
      </c>
    </row>
    <row r="9" spans="1:17" ht="18">
      <c r="A9" s="19" t="s">
        <v>41</v>
      </c>
      <c r="C9" s="19">
        <f>SUM($C$8)</f>
        <v>0</v>
      </c>
      <c r="E9" s="19">
        <f>SUM($E$8)</f>
        <v>0</v>
      </c>
      <c r="I9" s="19">
        <f>SUM($I$8)</f>
        <v>0</v>
      </c>
      <c r="K9" s="19">
        <f>SUM($K$8)</f>
        <v>0</v>
      </c>
      <c r="M9" s="19">
        <f>SUM($M$8)</f>
        <v>0</v>
      </c>
      <c r="Q9" s="19">
        <f>SUM($Q$8)</f>
        <v>0</v>
      </c>
    </row>
    <row r="10" spans="1:17" ht="18">
      <c r="C10" s="21"/>
      <c r="E10" s="21"/>
      <c r="I10" s="21"/>
      <c r="K10" s="21"/>
      <c r="M10" s="21"/>
      <c r="Q10" s="21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9"/>
  <sheetViews>
    <sheetView rightToLeft="1" workbookViewId="0">
      <selection activeCell="AG29" sqref="AG29"/>
    </sheetView>
  </sheetViews>
  <sheetFormatPr defaultRowHeight="17.25"/>
  <cols>
    <col min="1" max="1" width="17" style="7" customWidth="1"/>
    <col min="2" max="2" width="1.42578125" style="7" customWidth="1"/>
    <col min="3" max="3" width="8.5703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7.140625" style="7" customWidth="1"/>
    <col min="12" max="12" width="1.42578125" style="7" customWidth="1"/>
    <col min="13" max="13" width="7.140625" style="7" customWidth="1"/>
    <col min="14" max="14" width="1.42578125" style="7" customWidth="1"/>
    <col min="15" max="15" width="11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8.42578125" style="7" customWidth="1"/>
    <col min="20" max="20" width="1.42578125" style="7" customWidth="1"/>
    <col min="21" max="21" width="11.42578125" style="7" customWidth="1"/>
    <col min="22" max="22" width="18.42578125" style="7" customWidth="1"/>
    <col min="23" max="23" width="1.42578125" style="7" customWidth="1"/>
    <col min="24" max="24" width="11.42578125" style="7" customWidth="1"/>
    <col min="25" max="25" width="18.42578125" style="7" customWidth="1"/>
    <col min="26" max="26" width="1.42578125" style="7" customWidth="1"/>
    <col min="27" max="27" width="11.42578125" style="7" customWidth="1"/>
    <col min="28" max="28" width="1.42578125" style="7" customWidth="1"/>
    <col min="29" max="29" width="11.42578125" style="7" customWidth="1"/>
    <col min="30" max="30" width="1.42578125" style="7" customWidth="1"/>
    <col min="31" max="31" width="18.42578125" style="7" customWidth="1"/>
    <col min="32" max="32" width="1.42578125" style="7" customWidth="1"/>
    <col min="33" max="33" width="18.42578125" style="7" customWidth="1"/>
    <col min="34" max="34" width="1.42578125" style="7" customWidth="1"/>
    <col min="35" max="35" width="8.5703125" style="7" customWidth="1"/>
    <col min="36" max="16384" width="9.140625" style="7"/>
  </cols>
  <sheetData>
    <row r="1" spans="1:35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5" spans="1:35" ht="18.75">
      <c r="A5" s="8" t="s">
        <v>48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7" spans="1:35" ht="18.75">
      <c r="C7" s="9" t="s">
        <v>49</v>
      </c>
      <c r="D7" s="10"/>
      <c r="E7" s="10"/>
      <c r="F7" s="10"/>
      <c r="G7" s="10"/>
      <c r="H7" s="10"/>
      <c r="I7" s="10"/>
      <c r="J7" s="10"/>
      <c r="K7" s="10"/>
      <c r="L7" s="10"/>
      <c r="M7" s="10"/>
      <c r="O7" s="9" t="s">
        <v>5</v>
      </c>
      <c r="P7" s="10"/>
      <c r="Q7" s="10"/>
      <c r="R7" s="10"/>
      <c r="S7" s="10"/>
      <c r="U7" s="9" t="s">
        <v>6</v>
      </c>
      <c r="V7" s="10"/>
      <c r="W7" s="10"/>
      <c r="X7" s="10"/>
      <c r="Y7" s="10"/>
      <c r="AA7" s="9" t="s">
        <v>7</v>
      </c>
      <c r="AB7" s="10"/>
      <c r="AC7" s="10"/>
      <c r="AD7" s="10"/>
      <c r="AE7" s="10"/>
      <c r="AF7" s="10"/>
      <c r="AG7" s="10"/>
      <c r="AH7" s="10"/>
      <c r="AI7" s="10"/>
    </row>
    <row r="8" spans="1:35" ht="18">
      <c r="A8" s="11" t="s">
        <v>50</v>
      </c>
      <c r="C8" s="12" t="s">
        <v>51</v>
      </c>
      <c r="E8" s="12" t="s">
        <v>52</v>
      </c>
      <c r="G8" s="12" t="s">
        <v>53</v>
      </c>
      <c r="I8" s="12" t="s">
        <v>54</v>
      </c>
      <c r="K8" s="12" t="s">
        <v>55</v>
      </c>
      <c r="M8" s="12" t="s">
        <v>47</v>
      </c>
      <c r="O8" s="11" t="s">
        <v>9</v>
      </c>
      <c r="Q8" s="11" t="s">
        <v>10</v>
      </c>
      <c r="S8" s="11" t="s">
        <v>11</v>
      </c>
      <c r="U8" s="11" t="s">
        <v>12</v>
      </c>
      <c r="V8" s="6"/>
      <c r="X8" s="11" t="s">
        <v>13</v>
      </c>
      <c r="Y8" s="6"/>
      <c r="AA8" s="11" t="s">
        <v>9</v>
      </c>
      <c r="AC8" s="12" t="s">
        <v>56</v>
      </c>
      <c r="AE8" s="11" t="s">
        <v>10</v>
      </c>
      <c r="AG8" s="11" t="s">
        <v>11</v>
      </c>
      <c r="AI8" s="12" t="s">
        <v>15</v>
      </c>
    </row>
    <row r="9" spans="1:35" ht="18">
      <c r="A9" s="13"/>
      <c r="C9" s="13"/>
      <c r="E9" s="13"/>
      <c r="G9" s="13"/>
      <c r="I9" s="13"/>
      <c r="K9" s="13"/>
      <c r="M9" s="13"/>
      <c r="O9" s="13"/>
      <c r="Q9" s="13"/>
      <c r="S9" s="13"/>
      <c r="U9" s="14" t="s">
        <v>9</v>
      </c>
      <c r="V9" s="14" t="s">
        <v>10</v>
      </c>
      <c r="X9" s="14" t="s">
        <v>9</v>
      </c>
      <c r="Y9" s="14" t="s">
        <v>16</v>
      </c>
      <c r="AA9" s="13"/>
      <c r="AC9" s="13"/>
      <c r="AE9" s="13"/>
      <c r="AG9" s="13"/>
      <c r="AI9" s="13"/>
    </row>
    <row r="10" spans="1:35" ht="24" customHeight="1">
      <c r="A10" s="15" t="s">
        <v>57</v>
      </c>
      <c r="C10" s="17" t="s">
        <v>58</v>
      </c>
      <c r="E10" s="17" t="s">
        <v>59</v>
      </c>
      <c r="G10" s="17" t="s">
        <v>60</v>
      </c>
      <c r="I10" s="17" t="s">
        <v>61</v>
      </c>
      <c r="K10" s="17" t="s">
        <v>62</v>
      </c>
      <c r="T10" s="17"/>
      <c r="U10" s="16">
        <v>82900</v>
      </c>
      <c r="V10" s="16">
        <v>79362945909</v>
      </c>
      <c r="X10" s="16">
        <v>0</v>
      </c>
      <c r="Y10" s="16">
        <v>0</v>
      </c>
      <c r="AA10" s="16">
        <v>82900</v>
      </c>
      <c r="AC10" s="16">
        <v>957160</v>
      </c>
      <c r="AE10" s="16">
        <v>79362945909</v>
      </c>
      <c r="AG10" s="16">
        <v>79334182073</v>
      </c>
      <c r="AI10" s="18">
        <v>9.7472003760644105E-2</v>
      </c>
    </row>
    <row r="11" spans="1:35" ht="36">
      <c r="A11" s="15" t="s">
        <v>63</v>
      </c>
      <c r="C11" s="17" t="s">
        <v>58</v>
      </c>
      <c r="E11" s="17" t="s">
        <v>59</v>
      </c>
      <c r="G11" s="17" t="s">
        <v>64</v>
      </c>
      <c r="I11" s="17" t="s">
        <v>65</v>
      </c>
      <c r="K11" s="17" t="s">
        <v>66</v>
      </c>
      <c r="O11" s="16">
        <v>44598</v>
      </c>
      <c r="Q11" s="16">
        <v>34922561783</v>
      </c>
      <c r="S11" s="16">
        <v>40688789398</v>
      </c>
      <c r="U11" s="16">
        <v>0</v>
      </c>
      <c r="V11" s="16">
        <v>0</v>
      </c>
      <c r="X11" s="16">
        <v>0</v>
      </c>
      <c r="Y11" s="16">
        <v>0</v>
      </c>
      <c r="Z11" s="17"/>
      <c r="AA11" s="16">
        <v>44598</v>
      </c>
      <c r="AC11" s="16">
        <v>933189</v>
      </c>
      <c r="AE11" s="16">
        <v>34922561783</v>
      </c>
      <c r="AG11" s="16">
        <v>41610819694</v>
      </c>
      <c r="AI11" s="18">
        <v>5.1124116587790508E-2</v>
      </c>
    </row>
    <row r="12" spans="1:35" ht="36">
      <c r="A12" s="15" t="s">
        <v>67</v>
      </c>
      <c r="C12" s="17" t="s">
        <v>58</v>
      </c>
      <c r="E12" s="17" t="s">
        <v>59</v>
      </c>
      <c r="G12" s="17" t="s">
        <v>64</v>
      </c>
      <c r="I12" s="17" t="s">
        <v>68</v>
      </c>
      <c r="K12" s="17" t="s">
        <v>66</v>
      </c>
      <c r="O12" s="16">
        <v>3029</v>
      </c>
      <c r="Q12" s="16">
        <v>2310805588</v>
      </c>
      <c r="S12" s="16">
        <v>2546385193</v>
      </c>
      <c r="U12" s="16">
        <v>0</v>
      </c>
      <c r="V12" s="16">
        <v>0</v>
      </c>
      <c r="X12" s="16">
        <v>3029</v>
      </c>
      <c r="Y12" s="16">
        <v>2596899757</v>
      </c>
      <c r="AA12" s="16">
        <v>0</v>
      </c>
      <c r="AC12" s="16">
        <v>0</v>
      </c>
      <c r="AE12" s="16">
        <v>0</v>
      </c>
      <c r="AG12" s="16">
        <v>0</v>
      </c>
      <c r="AI12" s="18">
        <v>6.2201245278211507E-6</v>
      </c>
    </row>
    <row r="13" spans="1:35" ht="36">
      <c r="A13" s="15" t="s">
        <v>69</v>
      </c>
      <c r="C13" s="17" t="s">
        <v>70</v>
      </c>
      <c r="E13" s="17" t="s">
        <v>59</v>
      </c>
      <c r="G13" s="17" t="s">
        <v>71</v>
      </c>
      <c r="I13" s="17" t="s">
        <v>72</v>
      </c>
      <c r="K13" s="17" t="s">
        <v>66</v>
      </c>
      <c r="O13" s="16">
        <v>13853</v>
      </c>
      <c r="Q13" s="16">
        <v>10357012543</v>
      </c>
      <c r="S13" s="16">
        <v>11524548801</v>
      </c>
      <c r="U13" s="16">
        <v>0</v>
      </c>
      <c r="V13" s="16">
        <v>0</v>
      </c>
      <c r="X13" s="16">
        <v>13853</v>
      </c>
      <c r="Y13" s="16">
        <v>11759901316</v>
      </c>
      <c r="AA13" s="16">
        <v>0</v>
      </c>
      <c r="AC13" s="16">
        <v>0</v>
      </c>
      <c r="AE13" s="16">
        <v>0</v>
      </c>
      <c r="AG13" s="16">
        <v>0</v>
      </c>
      <c r="AI13" s="18">
        <v>6.2201245278211507E-6</v>
      </c>
    </row>
    <row r="14" spans="1:35" ht="36">
      <c r="A14" s="15" t="s">
        <v>73</v>
      </c>
      <c r="C14" s="17" t="s">
        <v>70</v>
      </c>
      <c r="E14" s="17" t="s">
        <v>59</v>
      </c>
      <c r="G14" s="17" t="s">
        <v>74</v>
      </c>
      <c r="I14" s="17" t="s">
        <v>75</v>
      </c>
      <c r="K14" s="17" t="s">
        <v>66</v>
      </c>
      <c r="O14" s="16">
        <v>43499</v>
      </c>
      <c r="Q14" s="16">
        <v>32663216933</v>
      </c>
      <c r="S14" s="16">
        <v>35649841591</v>
      </c>
      <c r="U14" s="16">
        <v>0</v>
      </c>
      <c r="V14" s="16">
        <v>0</v>
      </c>
      <c r="X14" s="16">
        <v>0</v>
      </c>
      <c r="Y14" s="16">
        <v>0</v>
      </c>
      <c r="Z14" s="17"/>
      <c r="AA14" s="16">
        <v>43499</v>
      </c>
      <c r="AC14" s="16">
        <v>838742</v>
      </c>
      <c r="AE14" s="16">
        <v>32663216933</v>
      </c>
      <c r="AG14" s="16">
        <v>36477825454</v>
      </c>
      <c r="AI14" s="18">
        <v>4.4817588672694995E-2</v>
      </c>
    </row>
    <row r="15" spans="1:35" ht="36">
      <c r="A15" s="15" t="s">
        <v>76</v>
      </c>
      <c r="C15" s="17" t="s">
        <v>70</v>
      </c>
      <c r="E15" s="17" t="s">
        <v>59</v>
      </c>
      <c r="G15" s="17" t="s">
        <v>77</v>
      </c>
      <c r="I15" s="17" t="s">
        <v>78</v>
      </c>
      <c r="K15" s="17" t="s">
        <v>66</v>
      </c>
      <c r="O15" s="16">
        <v>48433</v>
      </c>
      <c r="Q15" s="16">
        <v>36239780001</v>
      </c>
      <c r="S15" s="16">
        <v>39544914140</v>
      </c>
      <c r="U15" s="16">
        <v>0</v>
      </c>
      <c r="V15" s="16">
        <v>0</v>
      </c>
      <c r="X15" s="16">
        <v>48433</v>
      </c>
      <c r="Y15" s="16">
        <v>40332534112</v>
      </c>
      <c r="AA15" s="16">
        <v>0</v>
      </c>
      <c r="AC15" s="16">
        <v>0</v>
      </c>
      <c r="AE15" s="16">
        <v>0</v>
      </c>
      <c r="AG15" s="16">
        <v>0</v>
      </c>
      <c r="AI15" s="18">
        <v>6.2201245278211507E-6</v>
      </c>
    </row>
    <row r="16" spans="1:35" ht="36">
      <c r="A16" s="15" t="s">
        <v>79</v>
      </c>
      <c r="C16" s="17" t="s">
        <v>70</v>
      </c>
      <c r="E16" s="17" t="s">
        <v>59</v>
      </c>
      <c r="G16" s="17" t="s">
        <v>80</v>
      </c>
      <c r="I16" s="17" t="s">
        <v>81</v>
      </c>
      <c r="K16" s="17" t="s">
        <v>66</v>
      </c>
      <c r="O16" s="16">
        <v>40933</v>
      </c>
      <c r="Q16" s="16">
        <v>29794567974</v>
      </c>
      <c r="S16" s="16">
        <v>32770708719</v>
      </c>
      <c r="U16" s="16">
        <v>0</v>
      </c>
      <c r="V16" s="16">
        <v>0</v>
      </c>
      <c r="X16" s="16">
        <v>0</v>
      </c>
      <c r="Y16" s="16">
        <v>0</v>
      </c>
      <c r="Z16" s="17"/>
      <c r="AA16" s="16">
        <v>40933</v>
      </c>
      <c r="AC16" s="16">
        <v>821457</v>
      </c>
      <c r="AE16" s="16">
        <v>29794567974</v>
      </c>
      <c r="AG16" s="16">
        <v>33618604904</v>
      </c>
      <c r="AI16" s="18">
        <v>4.1304677227466148E-2</v>
      </c>
    </row>
    <row r="17" spans="1:35" ht="36">
      <c r="A17" s="15" t="s">
        <v>82</v>
      </c>
      <c r="C17" s="17" t="s">
        <v>70</v>
      </c>
      <c r="E17" s="17" t="s">
        <v>59</v>
      </c>
      <c r="G17" s="17" t="s">
        <v>83</v>
      </c>
      <c r="I17" s="17" t="s">
        <v>84</v>
      </c>
      <c r="K17" s="17" t="s">
        <v>66</v>
      </c>
      <c r="O17" s="16">
        <v>20000</v>
      </c>
      <c r="Q17" s="16">
        <v>12162223999</v>
      </c>
      <c r="S17" s="16">
        <v>12757107355</v>
      </c>
      <c r="U17" s="16">
        <v>0</v>
      </c>
      <c r="V17" s="16">
        <v>0</v>
      </c>
      <c r="X17" s="16">
        <v>20000</v>
      </c>
      <c r="Y17" s="16">
        <v>13151615838</v>
      </c>
      <c r="AA17" s="16">
        <v>0</v>
      </c>
      <c r="AC17" s="16">
        <v>0</v>
      </c>
      <c r="AE17" s="16">
        <v>0</v>
      </c>
      <c r="AG17" s="16">
        <v>0</v>
      </c>
      <c r="AI17" s="18">
        <v>6.2201245278211507E-6</v>
      </c>
    </row>
    <row r="18" spans="1:35" ht="36">
      <c r="A18" s="15" t="s">
        <v>85</v>
      </c>
      <c r="C18" s="17" t="s">
        <v>58</v>
      </c>
      <c r="E18" s="17" t="s">
        <v>59</v>
      </c>
      <c r="G18" s="17" t="s">
        <v>86</v>
      </c>
      <c r="I18" s="17" t="s">
        <v>87</v>
      </c>
      <c r="K18" s="17" t="s">
        <v>66</v>
      </c>
      <c r="O18" s="16">
        <v>22266</v>
      </c>
      <c r="Q18" s="16">
        <v>17549009875</v>
      </c>
      <c r="S18" s="16">
        <v>21205500510</v>
      </c>
      <c r="U18" s="16">
        <v>0</v>
      </c>
      <c r="V18" s="16">
        <v>0</v>
      </c>
      <c r="X18" s="16">
        <v>0</v>
      </c>
      <c r="Y18" s="16">
        <v>0</v>
      </c>
      <c r="Z18" s="17"/>
      <c r="AA18" s="16">
        <v>22266</v>
      </c>
      <c r="AC18" s="16">
        <v>970195</v>
      </c>
      <c r="AE18" s="16">
        <v>17549009875</v>
      </c>
      <c r="AG18" s="16">
        <v>21598446442</v>
      </c>
      <c r="AI18" s="18">
        <v>2.6536403323368693E-2</v>
      </c>
    </row>
    <row r="19" spans="1:35" ht="36">
      <c r="A19" s="15" t="s">
        <v>88</v>
      </c>
      <c r="C19" s="17" t="s">
        <v>58</v>
      </c>
      <c r="E19" s="17" t="s">
        <v>59</v>
      </c>
      <c r="G19" s="17" t="s">
        <v>86</v>
      </c>
      <c r="I19" s="17" t="s">
        <v>89</v>
      </c>
      <c r="K19" s="17" t="s">
        <v>66</v>
      </c>
      <c r="O19" s="16">
        <v>23624</v>
      </c>
      <c r="Q19" s="16">
        <v>19915088952</v>
      </c>
      <c r="S19" s="16">
        <v>22222493723</v>
      </c>
      <c r="U19" s="16">
        <v>0</v>
      </c>
      <c r="V19" s="16">
        <v>0</v>
      </c>
      <c r="X19" s="16">
        <v>0</v>
      </c>
      <c r="Y19" s="16">
        <v>0</v>
      </c>
      <c r="Z19" s="17"/>
      <c r="AA19" s="16">
        <v>23624</v>
      </c>
      <c r="AC19" s="16">
        <v>957863</v>
      </c>
      <c r="AE19" s="16">
        <v>19915088952</v>
      </c>
      <c r="AG19" s="16">
        <v>22624454086</v>
      </c>
      <c r="AI19" s="18">
        <v>2.7796982538043087E-2</v>
      </c>
    </row>
    <row r="20" spans="1:35" ht="36">
      <c r="A20" s="15" t="s">
        <v>90</v>
      </c>
      <c r="C20" s="17" t="s">
        <v>70</v>
      </c>
      <c r="E20" s="17" t="s">
        <v>59</v>
      </c>
      <c r="G20" s="17" t="s">
        <v>91</v>
      </c>
      <c r="I20" s="17" t="s">
        <v>92</v>
      </c>
      <c r="K20" s="17" t="s">
        <v>66</v>
      </c>
      <c r="O20" s="16">
        <v>22000</v>
      </c>
      <c r="Q20" s="16">
        <v>15202148973</v>
      </c>
      <c r="S20" s="16">
        <v>16489354763</v>
      </c>
      <c r="U20" s="16">
        <v>0</v>
      </c>
      <c r="V20" s="16">
        <v>0</v>
      </c>
      <c r="X20" s="16">
        <v>22000</v>
      </c>
      <c r="Y20" s="16">
        <v>16886338797</v>
      </c>
      <c r="AA20" s="16">
        <v>0</v>
      </c>
      <c r="AC20" s="16">
        <v>0</v>
      </c>
      <c r="AE20" s="16">
        <v>0</v>
      </c>
      <c r="AG20" s="16">
        <v>0</v>
      </c>
      <c r="AI20" s="18">
        <v>6.2201245278211507E-6</v>
      </c>
    </row>
    <row r="21" spans="1:35" ht="36">
      <c r="A21" s="15" t="s">
        <v>93</v>
      </c>
      <c r="C21" s="17" t="s">
        <v>70</v>
      </c>
      <c r="E21" s="17" t="s">
        <v>59</v>
      </c>
      <c r="G21" s="17" t="s">
        <v>64</v>
      </c>
      <c r="I21" s="17" t="s">
        <v>94</v>
      </c>
      <c r="K21" s="17" t="s">
        <v>66</v>
      </c>
      <c r="O21" s="16">
        <v>37274</v>
      </c>
      <c r="Q21" s="16">
        <v>30386473318</v>
      </c>
      <c r="S21" s="16">
        <v>36829204900</v>
      </c>
      <c r="U21" s="16">
        <v>0</v>
      </c>
      <c r="V21" s="16">
        <v>0</v>
      </c>
      <c r="X21" s="16">
        <v>37274</v>
      </c>
      <c r="Y21" s="16">
        <v>37274000000</v>
      </c>
      <c r="AA21" s="16">
        <v>0</v>
      </c>
      <c r="AC21" s="16">
        <v>0</v>
      </c>
      <c r="AE21" s="16">
        <v>0</v>
      </c>
      <c r="AG21" s="16">
        <v>0</v>
      </c>
      <c r="AI21" s="18">
        <v>6.2201245278211507E-6</v>
      </c>
    </row>
    <row r="22" spans="1:35" ht="36">
      <c r="A22" s="15" t="s">
        <v>95</v>
      </c>
      <c r="C22" s="17" t="s">
        <v>70</v>
      </c>
      <c r="E22" s="17" t="s">
        <v>59</v>
      </c>
      <c r="G22" s="17" t="s">
        <v>64</v>
      </c>
      <c r="I22" s="17" t="s">
        <v>96</v>
      </c>
      <c r="K22" s="17" t="s">
        <v>66</v>
      </c>
      <c r="O22" s="16">
        <v>11417</v>
      </c>
      <c r="Q22" s="16">
        <v>9419761000</v>
      </c>
      <c r="S22" s="16">
        <v>10931554015</v>
      </c>
      <c r="U22" s="16">
        <v>0</v>
      </c>
      <c r="V22" s="16">
        <v>0</v>
      </c>
      <c r="X22" s="16">
        <v>0</v>
      </c>
      <c r="Y22" s="16">
        <v>0</v>
      </c>
      <c r="Z22" s="17"/>
      <c r="AA22" s="16">
        <v>11417</v>
      </c>
      <c r="AC22" s="16">
        <v>974609</v>
      </c>
      <c r="AE22" s="16">
        <v>9419761000</v>
      </c>
      <c r="AG22" s="16">
        <v>11125094164</v>
      </c>
      <c r="AI22" s="18">
        <v>1.3668575031039229E-2</v>
      </c>
    </row>
    <row r="23" spans="1:35" ht="36">
      <c r="A23" s="15" t="s">
        <v>97</v>
      </c>
      <c r="C23" s="17" t="s">
        <v>70</v>
      </c>
      <c r="E23" s="17" t="s">
        <v>59</v>
      </c>
      <c r="G23" s="17" t="s">
        <v>64</v>
      </c>
      <c r="I23" s="17" t="s">
        <v>98</v>
      </c>
      <c r="K23" s="17" t="s">
        <v>66</v>
      </c>
      <c r="O23" s="16">
        <v>34894</v>
      </c>
      <c r="Q23" s="16">
        <v>28440513842</v>
      </c>
      <c r="S23" s="16">
        <v>32888890760</v>
      </c>
      <c r="U23" s="16">
        <v>0</v>
      </c>
      <c r="V23" s="16">
        <v>0</v>
      </c>
      <c r="X23" s="16">
        <v>0</v>
      </c>
      <c r="Y23" s="16">
        <v>0</v>
      </c>
      <c r="Z23" s="17"/>
      <c r="AA23" s="16">
        <v>34894</v>
      </c>
      <c r="AC23" s="16">
        <v>960263</v>
      </c>
      <c r="AE23" s="16">
        <v>28440513842</v>
      </c>
      <c r="AG23" s="16">
        <v>33501343903</v>
      </c>
      <c r="AI23" s="18">
        <v>4.1160607364617727E-2</v>
      </c>
    </row>
    <row r="24" spans="1:35" ht="36">
      <c r="A24" s="15" t="s">
        <v>99</v>
      </c>
      <c r="C24" s="17" t="s">
        <v>70</v>
      </c>
      <c r="E24" s="17" t="s">
        <v>59</v>
      </c>
      <c r="G24" s="17" t="s">
        <v>64</v>
      </c>
      <c r="I24" s="17" t="s">
        <v>100</v>
      </c>
      <c r="K24" s="17" t="s">
        <v>66</v>
      </c>
      <c r="O24" s="16">
        <v>9862</v>
      </c>
      <c r="Q24" s="16">
        <v>7939747101</v>
      </c>
      <c r="S24" s="16">
        <v>9107089481</v>
      </c>
      <c r="U24" s="16">
        <v>0</v>
      </c>
      <c r="V24" s="16">
        <v>0</v>
      </c>
      <c r="X24" s="16">
        <v>0</v>
      </c>
      <c r="Y24" s="16">
        <v>0</v>
      </c>
      <c r="Z24" s="17"/>
      <c r="AA24" s="16">
        <v>9862</v>
      </c>
      <c r="AC24" s="16">
        <v>941167</v>
      </c>
      <c r="AE24" s="16">
        <v>7939747101</v>
      </c>
      <c r="AG24" s="16">
        <v>9280106630</v>
      </c>
      <c r="AI24" s="18">
        <v>1.1401776191581689E-2</v>
      </c>
    </row>
    <row r="25" spans="1:35" ht="36">
      <c r="A25" s="15" t="s">
        <v>101</v>
      </c>
      <c r="C25" s="17" t="s">
        <v>70</v>
      </c>
      <c r="E25" s="17" t="s">
        <v>59</v>
      </c>
      <c r="G25" s="17" t="s">
        <v>102</v>
      </c>
      <c r="I25" s="17" t="s">
        <v>103</v>
      </c>
      <c r="K25" s="17" t="s">
        <v>104</v>
      </c>
      <c r="O25" s="16">
        <v>2400</v>
      </c>
      <c r="Q25" s="16">
        <v>2348224532</v>
      </c>
      <c r="S25" s="16">
        <v>2291589374</v>
      </c>
      <c r="U25" s="16">
        <v>0</v>
      </c>
      <c r="V25" s="16">
        <v>0</v>
      </c>
      <c r="X25" s="16">
        <v>0</v>
      </c>
      <c r="Y25" s="16">
        <v>0</v>
      </c>
      <c r="Z25" s="17"/>
      <c r="AA25" s="16">
        <v>2400</v>
      </c>
      <c r="AC25" s="16">
        <v>974500</v>
      </c>
      <c r="AE25" s="16">
        <v>2348224532</v>
      </c>
      <c r="AG25" s="16">
        <v>2338376092</v>
      </c>
      <c r="AI25" s="18">
        <v>2.8729886321068525E-3</v>
      </c>
    </row>
    <row r="26" spans="1:35" ht="18">
      <c r="A26" s="19" t="s">
        <v>41</v>
      </c>
      <c r="O26" s="19">
        <f>SUM(O10:$O$25)</f>
        <v>378082</v>
      </c>
      <c r="Q26" s="19">
        <f>SUM(Q10:$Q$25)</f>
        <v>289651136414</v>
      </c>
      <c r="S26" s="19">
        <f>SUM(S10:$S$25)</f>
        <v>327447972723</v>
      </c>
      <c r="U26" s="19">
        <f>SUM(U10:$U$25)</f>
        <v>82900</v>
      </c>
      <c r="V26" s="19">
        <f>SUM(V10:$V$25)</f>
        <v>79362945909</v>
      </c>
      <c r="X26" s="19">
        <f>SUM(X10:$X$25)</f>
        <v>144589</v>
      </c>
      <c r="Y26" s="19">
        <f>SUM(Y10:$Y$25)</f>
        <v>122001289820</v>
      </c>
      <c r="AA26" s="19">
        <f>SUM(AA10:$AA$25)</f>
        <v>316393</v>
      </c>
      <c r="AC26" s="19">
        <f>SUM(AC10:$AC$25)</f>
        <v>9329145</v>
      </c>
      <c r="AE26" s="19">
        <f>SUM(AE10:$AE$25)</f>
        <v>262355637901</v>
      </c>
      <c r="AG26" s="19">
        <f>SUM(AG10:$AG$25)</f>
        <v>291509253442</v>
      </c>
      <c r="AI26" s="20">
        <f>SUM(AI10:$AI$25)</f>
        <v>0.35819304007652003</v>
      </c>
    </row>
    <row r="27" spans="1:35" ht="18">
      <c r="O27" s="21"/>
      <c r="Q27" s="21"/>
      <c r="S27" s="21"/>
      <c r="U27" s="21"/>
      <c r="V27" s="21"/>
      <c r="X27" s="21"/>
      <c r="Y27" s="21"/>
      <c r="AA27" s="21"/>
      <c r="AC27" s="21"/>
      <c r="AE27" s="21"/>
      <c r="AG27" s="21"/>
      <c r="AI27" s="21"/>
    </row>
    <row r="29" spans="1:35">
      <c r="AG29" s="37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4.140625" style="7" customWidth="1"/>
    <col min="8" max="8" width="1.42578125" style="7" customWidth="1"/>
    <col min="9" max="9" width="8.5703125" style="7" customWidth="1"/>
    <col min="10" max="10" width="1.42578125" style="7" customWidth="1"/>
    <col min="11" max="11" width="21.28515625" style="7" customWidth="1"/>
    <col min="12" max="12" width="1.42578125" style="7" customWidth="1"/>
    <col min="13" max="13" width="28.42578125" style="7" customWidth="1"/>
    <col min="14" max="16384" width="9.140625" style="7"/>
  </cols>
  <sheetData>
    <row r="1" spans="1:1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3" ht="18.75">
      <c r="A5" s="8" t="s">
        <v>105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>
      <c r="A6" s="8" t="s">
        <v>106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8" spans="1:13" ht="18.75">
      <c r="C8" s="9" t="s">
        <v>7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7.5">
      <c r="A9" s="22" t="s">
        <v>107</v>
      </c>
      <c r="C9" s="22" t="s">
        <v>9</v>
      </c>
      <c r="E9" s="22" t="s">
        <v>108</v>
      </c>
      <c r="G9" s="22" t="s">
        <v>109</v>
      </c>
      <c r="I9" s="22" t="s">
        <v>110</v>
      </c>
      <c r="K9" s="23" t="s">
        <v>111</v>
      </c>
      <c r="M9" s="22" t="s">
        <v>112</v>
      </c>
    </row>
    <row r="10" spans="1:13" ht="18">
      <c r="A10" s="19" t="s">
        <v>41</v>
      </c>
      <c r="K10" s="19">
        <f>SUM($K$9)</f>
        <v>0</v>
      </c>
    </row>
    <row r="11" spans="1:13" ht="18">
      <c r="K11" s="2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topLeftCell="A10" workbookViewId="0">
      <selection activeCell="I17" sqref="I17"/>
    </sheetView>
  </sheetViews>
  <sheetFormatPr defaultRowHeight="17.25"/>
  <cols>
    <col min="1" max="1" width="21.285156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0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8.425781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0.710937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114</v>
      </c>
      <c r="D7" s="10"/>
      <c r="E7" s="10"/>
      <c r="F7" s="10"/>
      <c r="G7" s="10"/>
      <c r="H7" s="10"/>
      <c r="I7" s="10"/>
      <c r="K7" s="22" t="s">
        <v>5</v>
      </c>
      <c r="M7" s="9" t="s">
        <v>6</v>
      </c>
      <c r="N7" s="10"/>
      <c r="O7" s="10"/>
      <c r="Q7" s="9" t="s">
        <v>7</v>
      </c>
      <c r="R7" s="10"/>
      <c r="S7" s="10"/>
    </row>
    <row r="8" spans="1:19" ht="56.25">
      <c r="A8" s="22" t="s">
        <v>115</v>
      </c>
      <c r="C8" s="22" t="s">
        <v>116</v>
      </c>
      <c r="E8" s="22" t="s">
        <v>117</v>
      </c>
      <c r="G8" s="23" t="s">
        <v>118</v>
      </c>
      <c r="I8" s="23" t="s">
        <v>119</v>
      </c>
      <c r="K8" s="22" t="s">
        <v>120</v>
      </c>
      <c r="M8" s="22" t="s">
        <v>121</v>
      </c>
      <c r="O8" s="22" t="s">
        <v>122</v>
      </c>
      <c r="Q8" s="22" t="s">
        <v>120</v>
      </c>
      <c r="S8" s="23" t="s">
        <v>15</v>
      </c>
    </row>
    <row r="9" spans="1:19" ht="36">
      <c r="A9" s="15" t="s">
        <v>123</v>
      </c>
      <c r="C9" s="17" t="s">
        <v>124</v>
      </c>
      <c r="E9" s="24" t="s">
        <v>125</v>
      </c>
      <c r="G9" s="17" t="s">
        <v>126</v>
      </c>
      <c r="I9" s="17" t="s">
        <v>127</v>
      </c>
      <c r="K9" s="16">
        <v>680231513</v>
      </c>
      <c r="M9" s="16">
        <v>679458619</v>
      </c>
      <c r="O9" s="16">
        <v>0</v>
      </c>
      <c r="Q9" s="16">
        <v>1359690132</v>
      </c>
      <c r="S9" s="18">
        <v>1.6705500478679484E-3</v>
      </c>
    </row>
    <row r="10" spans="1:19" ht="36">
      <c r="A10" s="15" t="s">
        <v>123</v>
      </c>
      <c r="C10" s="17" t="s">
        <v>128</v>
      </c>
      <c r="E10" s="24" t="s">
        <v>129</v>
      </c>
      <c r="G10" s="17" t="s">
        <v>126</v>
      </c>
      <c r="I10" s="17" t="s">
        <v>130</v>
      </c>
      <c r="K10" s="16">
        <v>40000000000</v>
      </c>
      <c r="M10" s="16">
        <v>0</v>
      </c>
      <c r="O10" s="16">
        <v>0</v>
      </c>
      <c r="P10" s="17"/>
      <c r="Q10" s="16">
        <v>40000000000</v>
      </c>
      <c r="S10" s="18">
        <v>4.9145022341544754E-2</v>
      </c>
    </row>
    <row r="11" spans="1:19" ht="24" customHeight="1">
      <c r="A11" s="15" t="s">
        <v>131</v>
      </c>
      <c r="C11" s="17" t="s">
        <v>132</v>
      </c>
      <c r="E11" s="24" t="s">
        <v>125</v>
      </c>
      <c r="G11" s="17" t="s">
        <v>133</v>
      </c>
      <c r="I11" s="17" t="s">
        <v>127</v>
      </c>
      <c r="K11" s="16">
        <v>2418738740</v>
      </c>
      <c r="M11" s="16">
        <v>32369593777</v>
      </c>
      <c r="O11" s="16">
        <v>29158096985</v>
      </c>
      <c r="Q11" s="16">
        <v>5630235532</v>
      </c>
      <c r="S11" s="18">
        <v>6.9174512752074773E-3</v>
      </c>
    </row>
    <row r="12" spans="1:19" ht="24" customHeight="1">
      <c r="A12" s="15" t="s">
        <v>131</v>
      </c>
      <c r="C12" s="17" t="s">
        <v>134</v>
      </c>
      <c r="E12" s="24" t="s">
        <v>129</v>
      </c>
      <c r="G12" s="17" t="s">
        <v>135</v>
      </c>
      <c r="I12" s="17" t="s">
        <v>136</v>
      </c>
      <c r="K12" s="16">
        <v>27000000000</v>
      </c>
      <c r="M12" s="16">
        <v>0</v>
      </c>
      <c r="O12" s="16">
        <v>27000000000</v>
      </c>
      <c r="Q12" s="16">
        <v>0</v>
      </c>
      <c r="S12" s="18">
        <v>6.2201245278211507E-6</v>
      </c>
    </row>
    <row r="13" spans="1:19" ht="24" customHeight="1">
      <c r="A13" s="15" t="s">
        <v>137</v>
      </c>
      <c r="C13" s="17" t="s">
        <v>138</v>
      </c>
      <c r="E13" s="24" t="s">
        <v>139</v>
      </c>
      <c r="G13" s="17" t="s">
        <v>140</v>
      </c>
      <c r="I13" s="17" t="s">
        <v>66</v>
      </c>
      <c r="K13" s="16">
        <v>50000000</v>
      </c>
      <c r="M13" s="16">
        <v>0</v>
      </c>
      <c r="O13" s="16">
        <v>0</v>
      </c>
      <c r="P13" s="17"/>
      <c r="Q13" s="16">
        <v>50000000</v>
      </c>
      <c r="S13" s="18">
        <v>6.1431277926930942E-5</v>
      </c>
    </row>
    <row r="14" spans="1:19" ht="24" customHeight="1">
      <c r="A14" s="15" t="s">
        <v>137</v>
      </c>
      <c r="C14" s="17" t="s">
        <v>141</v>
      </c>
      <c r="E14" s="24" t="s">
        <v>125</v>
      </c>
      <c r="G14" s="17" t="s">
        <v>142</v>
      </c>
      <c r="I14" s="17" t="s">
        <v>66</v>
      </c>
      <c r="K14" s="16">
        <v>540207249</v>
      </c>
      <c r="M14" s="16">
        <v>37277643896</v>
      </c>
      <c r="O14" s="16">
        <v>420000</v>
      </c>
      <c r="Q14" s="16">
        <v>37817431145</v>
      </c>
      <c r="S14" s="18">
        <v>4.6463462463021382E-2</v>
      </c>
    </row>
    <row r="15" spans="1:19" ht="18">
      <c r="A15" s="19" t="s">
        <v>41</v>
      </c>
      <c r="K15" s="19">
        <f>SUM(K9:$K$14)</f>
        <v>70689177502</v>
      </c>
      <c r="M15" s="19">
        <f>SUM(M9:$M$14)</f>
        <v>70326696292</v>
      </c>
      <c r="O15" s="19">
        <f>SUM(O9:$O$14)</f>
        <v>56158516985</v>
      </c>
      <c r="Q15" s="19">
        <f>SUM(Q9:$Q$14)</f>
        <v>84857356809</v>
      </c>
      <c r="S15" s="20">
        <f>SUM(S9:$S$14)</f>
        <v>0.10426413753009631</v>
      </c>
    </row>
    <row r="16" spans="1:19" ht="18">
      <c r="K16" s="21"/>
      <c r="M16" s="21"/>
      <c r="O16" s="21"/>
      <c r="Q16" s="21"/>
      <c r="S16" s="2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7.140625" style="7" customWidth="1"/>
    <col min="6" max="6" width="1.42578125" style="7" customWidth="1"/>
    <col min="7" max="7" width="7.1406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1.4257812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1.42578125" style="7" customWidth="1"/>
    <col min="18" max="18" width="14.140625" style="7" customWidth="1"/>
    <col min="19" max="19" width="1.42578125" style="7" customWidth="1"/>
    <col min="20" max="20" width="11.42578125" style="7" customWidth="1"/>
    <col min="21" max="21" width="14.140625" style="7" customWidth="1"/>
    <col min="22" max="22" width="1.42578125" style="7" customWidth="1"/>
    <col min="23" max="23" width="11.42578125" style="7" customWidth="1"/>
    <col min="24" max="24" width="1.42578125" style="7" customWidth="1"/>
    <col min="25" max="25" width="17" style="7" customWidth="1"/>
    <col min="26" max="26" width="1.42578125" style="7" customWidth="1"/>
    <col min="27" max="27" width="17" style="7" customWidth="1"/>
    <col min="28" max="28" width="1.42578125" style="7" customWidth="1"/>
    <col min="29" max="29" width="8.5703125" style="7" customWidth="1"/>
    <col min="30" max="16384" width="9.140625" style="7"/>
  </cols>
  <sheetData>
    <row r="1" spans="1:2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5" spans="1:29" ht="18.75">
      <c r="A5" s="8" t="s">
        <v>143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7" spans="1:29" ht="18.75">
      <c r="K7" s="22" t="s">
        <v>5</v>
      </c>
      <c r="M7" s="9" t="s">
        <v>6</v>
      </c>
      <c r="N7" s="10"/>
      <c r="O7" s="10"/>
      <c r="P7" s="10"/>
      <c r="Q7" s="10"/>
      <c r="R7" s="10"/>
      <c r="S7" s="10"/>
      <c r="T7" s="10"/>
      <c r="U7" s="10"/>
      <c r="W7" s="9" t="s">
        <v>7</v>
      </c>
      <c r="X7" s="10"/>
      <c r="Y7" s="10"/>
      <c r="Z7" s="10"/>
      <c r="AA7" s="10"/>
      <c r="AB7" s="10"/>
      <c r="AC7" s="10"/>
    </row>
    <row r="8" spans="1:29" ht="18">
      <c r="A8" s="11" t="s">
        <v>144</v>
      </c>
      <c r="C8" s="12" t="s">
        <v>54</v>
      </c>
      <c r="E8" s="12" t="s">
        <v>119</v>
      </c>
      <c r="G8" s="12" t="s">
        <v>145</v>
      </c>
      <c r="I8" s="12" t="s">
        <v>52</v>
      </c>
      <c r="K8" s="11" t="s">
        <v>9</v>
      </c>
      <c r="M8" s="11" t="s">
        <v>10</v>
      </c>
      <c r="O8" s="11" t="s">
        <v>11</v>
      </c>
      <c r="Q8" s="11" t="s">
        <v>12</v>
      </c>
      <c r="R8" s="6"/>
      <c r="T8" s="11" t="s">
        <v>13</v>
      </c>
      <c r="U8" s="6"/>
      <c r="W8" s="11" t="s">
        <v>9</v>
      </c>
      <c r="Y8" s="11" t="s">
        <v>10</v>
      </c>
      <c r="AA8" s="11" t="s">
        <v>11</v>
      </c>
      <c r="AC8" s="12" t="s">
        <v>15</v>
      </c>
    </row>
    <row r="9" spans="1:29" ht="18">
      <c r="A9" s="13"/>
      <c r="C9" s="13"/>
      <c r="E9" s="13"/>
      <c r="G9" s="13"/>
      <c r="I9" s="13"/>
      <c r="K9" s="13"/>
      <c r="M9" s="13"/>
      <c r="O9" s="13"/>
      <c r="Q9" s="14" t="s">
        <v>9</v>
      </c>
      <c r="R9" s="14" t="s">
        <v>10</v>
      </c>
      <c r="T9" s="14" t="s">
        <v>9</v>
      </c>
      <c r="U9" s="14" t="s">
        <v>16</v>
      </c>
      <c r="W9" s="13"/>
      <c r="Y9" s="13"/>
      <c r="AA9" s="13"/>
      <c r="AC9" s="13"/>
    </row>
    <row r="10" spans="1:29" ht="18">
      <c r="A10" s="19" t="s">
        <v>41</v>
      </c>
      <c r="K10" s="19">
        <f>SUM($K$9)</f>
        <v>0</v>
      </c>
      <c r="M10" s="19">
        <f>SUM($M$9)</f>
        <v>0</v>
      </c>
      <c r="O10" s="19">
        <f>SUM($O$9)</f>
        <v>0</v>
      </c>
      <c r="Q10" s="19">
        <f>SUM($Q$9)</f>
        <v>0</v>
      </c>
      <c r="R10" s="19">
        <f>SUM($R$9)</f>
        <v>0</v>
      </c>
      <c r="T10" s="19">
        <f>SUM($T$9)</f>
        <v>0</v>
      </c>
      <c r="U10" s="19">
        <f>SUM($U$9)</f>
        <v>0</v>
      </c>
      <c r="W10" s="19">
        <f>SUM($W$9)</f>
        <v>0</v>
      </c>
      <c r="Y10" s="19">
        <f>SUM($Y$9)</f>
        <v>0</v>
      </c>
      <c r="AA10" s="19">
        <f>SUM($AA$9)</f>
        <v>0</v>
      </c>
      <c r="AC10" s="20">
        <f>SUM($AC$9)</f>
        <v>0</v>
      </c>
    </row>
    <row r="11" spans="1:29" ht="18">
      <c r="K11" s="21"/>
      <c r="M11" s="21"/>
      <c r="O11" s="21"/>
      <c r="Q11" s="21"/>
      <c r="R11" s="21"/>
      <c r="T11" s="21"/>
      <c r="U11" s="21"/>
      <c r="W11" s="21"/>
      <c r="Y11" s="21"/>
      <c r="AA11" s="21"/>
      <c r="AC11" s="21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topLeftCell="A4" workbookViewId="0">
      <selection activeCell="E20" sqref="E20"/>
    </sheetView>
  </sheetViews>
  <sheetFormatPr defaultRowHeight="17.25"/>
  <cols>
    <col min="1" max="1" width="49.710937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21.285156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6384" width="9.140625" style="7"/>
  </cols>
  <sheetData>
    <row r="1" spans="1: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</row>
    <row r="3" spans="1: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</row>
    <row r="5" spans="1:9" ht="18.75">
      <c r="A5" s="8" t="s">
        <v>147</v>
      </c>
      <c r="B5" s="6"/>
      <c r="C5" s="6"/>
      <c r="D5" s="6"/>
      <c r="E5" s="6"/>
      <c r="F5" s="6"/>
      <c r="G5" s="6"/>
      <c r="H5" s="6"/>
      <c r="I5" s="6"/>
    </row>
    <row r="7" spans="1:9" ht="37.5">
      <c r="A7" s="22" t="s">
        <v>148</v>
      </c>
      <c r="C7" s="22" t="s">
        <v>149</v>
      </c>
      <c r="E7" s="22" t="s">
        <v>120</v>
      </c>
      <c r="G7" s="23" t="s">
        <v>150</v>
      </c>
      <c r="I7" s="23" t="s">
        <v>151</v>
      </c>
    </row>
    <row r="8" spans="1:9" ht="18.75">
      <c r="A8" s="25" t="s">
        <v>152</v>
      </c>
      <c r="C8" s="17" t="s">
        <v>153</v>
      </c>
      <c r="E8" s="16">
        <v>65579696580</v>
      </c>
      <c r="G8" s="18">
        <f>E8/73557833015</f>
        <v>0.89153926770282799</v>
      </c>
      <c r="I8" s="18">
        <f>E8/813917627751</f>
        <v>8.0572891339395644E-2</v>
      </c>
    </row>
    <row r="9" spans="1:9" ht="18.75">
      <c r="A9" s="25" t="s">
        <v>154</v>
      </c>
      <c r="C9" s="17" t="s">
        <v>155</v>
      </c>
      <c r="E9" s="16">
        <v>7027626237</v>
      </c>
      <c r="G9" s="18">
        <f>E9/73557833015</f>
        <v>9.5538788310510978E-2</v>
      </c>
      <c r="I9" s="18">
        <f>E9/813917627751</f>
        <v>8.6343212106347773E-3</v>
      </c>
    </row>
    <row r="10" spans="1:9" ht="18.75">
      <c r="A10" s="25" t="s">
        <v>156</v>
      </c>
      <c r="C10" s="17" t="s">
        <v>157</v>
      </c>
      <c r="E10" s="16">
        <v>944317946</v>
      </c>
      <c r="G10" s="18">
        <f>E10/73557833015</f>
        <v>1.2837761898279869E-2</v>
      </c>
      <c r="I10" s="18">
        <f>E10/813917627751</f>
        <v>1.1602131638422913E-3</v>
      </c>
    </row>
    <row r="11" spans="1:9" ht="18.75">
      <c r="A11" s="25" t="s">
        <v>158</v>
      </c>
      <c r="C11" s="17" t="s">
        <v>159</v>
      </c>
      <c r="E11" s="16">
        <v>6192252</v>
      </c>
      <c r="G11" s="18">
        <f>E11/73557833015</f>
        <v>8.4182088381223362E-5</v>
      </c>
      <c r="I11" s="18">
        <f>E11/813917627751</f>
        <v>7.6079590721118791E-6</v>
      </c>
    </row>
    <row r="12" spans="1:9" ht="18.75">
      <c r="A12" s="22" t="s">
        <v>41</v>
      </c>
      <c r="E12" s="19">
        <f>SUM(E8:$E$11)</f>
        <v>73557833015</v>
      </c>
      <c r="G12" s="20">
        <f>SUM(G8:$G$11)</f>
        <v>1</v>
      </c>
      <c r="I12" s="20">
        <f>SUM(I8:$I$11)</f>
        <v>9.0375033672944818E-2</v>
      </c>
    </row>
    <row r="13" spans="1:9" ht="18">
      <c r="E13" s="21"/>
      <c r="G13" s="21"/>
      <c r="I13" s="21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8"/>
  <sheetViews>
    <sheetView rightToLeft="1" workbookViewId="0">
      <selection activeCell="S17" sqref="S17:S18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2.710937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4.140625" style="7" customWidth="1"/>
    <col min="18" max="18" width="1.42578125" style="7" customWidth="1"/>
    <col min="19" max="19" width="18.4257812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160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161</v>
      </c>
      <c r="D7" s="10"/>
      <c r="E7" s="10"/>
      <c r="F7" s="10"/>
      <c r="G7" s="10"/>
      <c r="I7" s="9" t="s">
        <v>162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56.25">
      <c r="A8" s="22" t="s">
        <v>43</v>
      </c>
      <c r="C8" s="23" t="s">
        <v>163</v>
      </c>
      <c r="E8" s="23" t="s">
        <v>164</v>
      </c>
      <c r="G8" s="23" t="s">
        <v>165</v>
      </c>
      <c r="I8" s="23" t="s">
        <v>166</v>
      </c>
      <c r="K8" s="23" t="s">
        <v>167</v>
      </c>
      <c r="M8" s="23" t="s">
        <v>168</v>
      </c>
      <c r="O8" s="23" t="s">
        <v>166</v>
      </c>
      <c r="Q8" s="23" t="s">
        <v>167</v>
      </c>
      <c r="S8" s="23" t="s">
        <v>168</v>
      </c>
    </row>
    <row r="9" spans="1:19" ht="18">
      <c r="A9" s="24" t="s">
        <v>19</v>
      </c>
      <c r="C9" s="17" t="s">
        <v>169</v>
      </c>
      <c r="E9" s="16">
        <v>140000</v>
      </c>
      <c r="G9" s="30">
        <v>300</v>
      </c>
      <c r="H9" s="31"/>
      <c r="I9" s="30">
        <v>42000000</v>
      </c>
      <c r="J9" s="31"/>
      <c r="K9" s="30">
        <v>-2078125</v>
      </c>
      <c r="L9" s="31"/>
      <c r="M9" s="30">
        <v>39921875</v>
      </c>
      <c r="N9" s="31"/>
      <c r="O9" s="30">
        <v>42000000</v>
      </c>
      <c r="P9" s="31"/>
      <c r="Q9" s="30">
        <v>-2078125</v>
      </c>
      <c r="R9" s="31"/>
      <c r="S9" s="30">
        <v>39921875</v>
      </c>
    </row>
    <row r="10" spans="1:19" ht="18">
      <c r="A10" s="24" t="s">
        <v>27</v>
      </c>
      <c r="C10" s="17" t="s">
        <v>170</v>
      </c>
      <c r="E10" s="16">
        <v>4133</v>
      </c>
      <c r="G10" s="30">
        <v>3000</v>
      </c>
      <c r="H10" s="31"/>
      <c r="I10" s="30">
        <v>12399000</v>
      </c>
      <c r="J10" s="31"/>
      <c r="K10" s="30">
        <v>0</v>
      </c>
      <c r="L10" s="31"/>
      <c r="M10" s="30">
        <v>12399000</v>
      </c>
      <c r="N10" s="31"/>
      <c r="O10" s="30">
        <v>12399000</v>
      </c>
      <c r="P10" s="31"/>
      <c r="Q10" s="30">
        <v>0</v>
      </c>
      <c r="R10" s="31"/>
      <c r="S10" s="30">
        <v>12399000</v>
      </c>
    </row>
    <row r="11" spans="1:19" ht="18">
      <c r="A11" s="24" t="s">
        <v>29</v>
      </c>
      <c r="C11" s="17" t="s">
        <v>5</v>
      </c>
      <c r="E11" s="16">
        <v>1000000</v>
      </c>
      <c r="G11" s="30">
        <v>2000</v>
      </c>
      <c r="H11" s="31"/>
      <c r="I11" s="30">
        <v>2000000000</v>
      </c>
      <c r="J11" s="31"/>
      <c r="K11" s="30">
        <v>-83989501</v>
      </c>
      <c r="L11" s="31"/>
      <c r="M11" s="30">
        <v>1916010499</v>
      </c>
      <c r="N11" s="31"/>
      <c r="O11" s="30">
        <v>2000000000</v>
      </c>
      <c r="P11" s="31"/>
      <c r="Q11" s="30">
        <v>-83989501</v>
      </c>
      <c r="R11" s="31"/>
      <c r="S11" s="30">
        <v>1916010499</v>
      </c>
    </row>
    <row r="12" spans="1:19" ht="18">
      <c r="A12" s="24" t="s">
        <v>30</v>
      </c>
      <c r="C12" s="17" t="s">
        <v>171</v>
      </c>
      <c r="E12" s="16">
        <v>812425</v>
      </c>
      <c r="G12" s="30">
        <v>800</v>
      </c>
      <c r="H12" s="31"/>
      <c r="I12" s="30">
        <v>649940000</v>
      </c>
      <c r="J12" s="31"/>
      <c r="K12" s="30">
        <v>-9648232</v>
      </c>
      <c r="L12" s="31"/>
      <c r="M12" s="30">
        <v>640291768</v>
      </c>
      <c r="N12" s="31"/>
      <c r="O12" s="30">
        <v>649940000</v>
      </c>
      <c r="P12" s="31"/>
      <c r="Q12" s="30">
        <v>-9648232</v>
      </c>
      <c r="R12" s="31"/>
      <c r="S12" s="30">
        <v>640291768</v>
      </c>
    </row>
    <row r="13" spans="1:19" ht="18">
      <c r="A13" s="24" t="s">
        <v>31</v>
      </c>
      <c r="C13" s="17" t="s">
        <v>172</v>
      </c>
      <c r="E13" s="16">
        <v>6489569</v>
      </c>
      <c r="G13" s="30">
        <v>400</v>
      </c>
      <c r="H13" s="31"/>
      <c r="I13" s="30">
        <v>2595827600</v>
      </c>
      <c r="J13" s="31"/>
      <c r="K13" s="30">
        <v>-120381293</v>
      </c>
      <c r="L13" s="31"/>
      <c r="M13" s="30">
        <v>2475446307</v>
      </c>
      <c r="N13" s="31"/>
      <c r="O13" s="30">
        <v>2595827600</v>
      </c>
      <c r="P13" s="31"/>
      <c r="Q13" s="30">
        <v>-120381293</v>
      </c>
      <c r="R13" s="31"/>
      <c r="S13" s="30">
        <v>2475446307</v>
      </c>
    </row>
    <row r="14" spans="1:19" ht="18">
      <c r="A14" s="24" t="s">
        <v>34</v>
      </c>
      <c r="C14" s="17" t="s">
        <v>173</v>
      </c>
      <c r="E14" s="16">
        <v>2000000</v>
      </c>
      <c r="G14" s="30">
        <v>280</v>
      </c>
      <c r="H14" s="31"/>
      <c r="I14" s="30">
        <v>560000000</v>
      </c>
      <c r="J14" s="31"/>
      <c r="K14" s="30">
        <v>0</v>
      </c>
      <c r="L14" s="31"/>
      <c r="M14" s="30">
        <v>560000000</v>
      </c>
      <c r="N14" s="31"/>
      <c r="O14" s="30">
        <v>560000000</v>
      </c>
      <c r="P14" s="31"/>
      <c r="Q14" s="30">
        <v>0</v>
      </c>
      <c r="R14" s="31"/>
      <c r="S14" s="30">
        <v>560000000</v>
      </c>
    </row>
    <row r="15" spans="1:19" ht="18">
      <c r="A15" s="24" t="s">
        <v>36</v>
      </c>
      <c r="C15" s="17" t="s">
        <v>169</v>
      </c>
      <c r="E15" s="16">
        <v>49019</v>
      </c>
      <c r="G15" s="30">
        <v>1200</v>
      </c>
      <c r="H15" s="31"/>
      <c r="I15" s="30">
        <v>58822800</v>
      </c>
      <c r="J15" s="31"/>
      <c r="K15" s="30">
        <v>-2396198</v>
      </c>
      <c r="L15" s="31"/>
      <c r="M15" s="30">
        <v>56426602</v>
      </c>
      <c r="N15" s="31"/>
      <c r="O15" s="30">
        <v>58822800</v>
      </c>
      <c r="P15" s="31"/>
      <c r="Q15" s="30">
        <v>-2396198</v>
      </c>
      <c r="R15" s="31"/>
      <c r="S15" s="30">
        <v>56426602</v>
      </c>
    </row>
    <row r="16" spans="1:19" ht="18">
      <c r="A16" s="24" t="s">
        <v>38</v>
      </c>
      <c r="C16" s="17" t="s">
        <v>169</v>
      </c>
      <c r="E16" s="16">
        <v>320000</v>
      </c>
      <c r="G16" s="30">
        <v>2000</v>
      </c>
      <c r="H16" s="31"/>
      <c r="I16" s="30">
        <v>640000000</v>
      </c>
      <c r="J16" s="31"/>
      <c r="K16" s="30">
        <v>0</v>
      </c>
      <c r="L16" s="31"/>
      <c r="M16" s="30">
        <v>640000000</v>
      </c>
      <c r="N16" s="31"/>
      <c r="O16" s="30">
        <v>640000000</v>
      </c>
      <c r="P16" s="31"/>
      <c r="Q16" s="30">
        <v>0</v>
      </c>
      <c r="R16" s="31"/>
      <c r="S16" s="30">
        <v>640000000</v>
      </c>
    </row>
    <row r="17" spans="1:19" ht="18">
      <c r="A17" s="19" t="s">
        <v>41</v>
      </c>
      <c r="G17" s="31"/>
      <c r="H17" s="31"/>
      <c r="I17" s="32">
        <f>SUM(I9:$I$16)</f>
        <v>6558989400</v>
      </c>
      <c r="J17" s="31"/>
      <c r="K17" s="32">
        <f>SUM(K9:$K$16)</f>
        <v>-218493349</v>
      </c>
      <c r="L17" s="31"/>
      <c r="M17" s="32">
        <f>SUM(M9:$M$16)</f>
        <v>6340496051</v>
      </c>
      <c r="N17" s="31"/>
      <c r="O17" s="32">
        <f>SUM(O9:$O$16)</f>
        <v>6558989400</v>
      </c>
      <c r="P17" s="31"/>
      <c r="Q17" s="32">
        <f>SUM(Q9:$Q$16)</f>
        <v>-218493349</v>
      </c>
      <c r="R17" s="31"/>
      <c r="S17" s="32">
        <f>SUM(S9:$S$16)</f>
        <v>6340496051</v>
      </c>
    </row>
    <row r="18" spans="1:19" ht="18">
      <c r="I18" s="21"/>
      <c r="K18" s="21"/>
      <c r="M18" s="21"/>
      <c r="O18" s="21"/>
      <c r="Q18" s="21"/>
      <c r="S18" s="2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11</vt:lpstr>
      <vt:lpstr>10</vt:lpstr>
      <vt:lpstr>9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2021-08-24T08:06:52Z</cp:lastPrinted>
  <dcterms:created xsi:type="dcterms:W3CDTF">2021-08-24T05:46:41Z</dcterms:created>
  <dcterms:modified xsi:type="dcterms:W3CDTF">2021-08-24T08:06:58Z</dcterms:modified>
</cp:coreProperties>
</file>