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activeTab="11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45621"/>
</workbook>
</file>

<file path=xl/calcChain.xml><?xml version="1.0" encoding="utf-8"?>
<calcChain xmlns="http://schemas.openxmlformats.org/spreadsheetml/2006/main">
  <c r="O10" i="11" l="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9" i="11"/>
  <c r="Q48" i="11"/>
  <c r="M48" i="11"/>
  <c r="K48" i="11"/>
  <c r="O48" i="11" l="1"/>
  <c r="O24" i="10"/>
  <c r="E11" i="16"/>
  <c r="C11" i="16"/>
  <c r="I16" i="15"/>
  <c r="E16" i="15"/>
  <c r="G12" i="15" s="1"/>
  <c r="K15" i="15"/>
  <c r="K14" i="15"/>
  <c r="K13" i="15"/>
  <c r="G13" i="15"/>
  <c r="K12" i="15"/>
  <c r="K11" i="15"/>
  <c r="K10" i="15"/>
  <c r="K9" i="15"/>
  <c r="K16" i="15" s="1"/>
  <c r="Q36" i="14"/>
  <c r="O36" i="14"/>
  <c r="M36" i="14"/>
  <c r="K36" i="14"/>
  <c r="I36" i="14"/>
  <c r="G36" i="14"/>
  <c r="E36" i="14"/>
  <c r="C36" i="14"/>
  <c r="U37" i="13"/>
  <c r="S37" i="13"/>
  <c r="Q37" i="13"/>
  <c r="O37" i="13"/>
  <c r="M37" i="13"/>
  <c r="K37" i="13"/>
  <c r="I37" i="13"/>
  <c r="G37" i="13"/>
  <c r="E37" i="13"/>
  <c r="C37" i="13"/>
  <c r="Q71" i="12"/>
  <c r="O71" i="12"/>
  <c r="M71" i="12"/>
  <c r="K71" i="12"/>
  <c r="I71" i="12"/>
  <c r="G71" i="12"/>
  <c r="E71" i="12"/>
  <c r="C71" i="12"/>
  <c r="S24" i="10"/>
  <c r="Q24" i="10"/>
  <c r="M24" i="10"/>
  <c r="K24" i="10"/>
  <c r="I24" i="10"/>
  <c r="S22" i="9"/>
  <c r="Q22" i="9"/>
  <c r="O22" i="9"/>
  <c r="M22" i="9"/>
  <c r="K22" i="9"/>
  <c r="I22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5" i="4"/>
  <c r="AG25" i="4"/>
  <c r="AE25" i="4"/>
  <c r="AC25" i="4"/>
  <c r="AA25" i="4"/>
  <c r="Y25" i="4"/>
  <c r="X25" i="4"/>
  <c r="V25" i="4"/>
  <c r="U25" i="4"/>
  <c r="S25" i="4"/>
  <c r="Q25" i="4"/>
  <c r="O25" i="4"/>
  <c r="Q9" i="3"/>
  <c r="M9" i="3"/>
  <c r="K9" i="3"/>
  <c r="I9" i="3"/>
  <c r="E9" i="3"/>
  <c r="C9" i="3"/>
  <c r="W57" i="2"/>
  <c r="U57" i="2"/>
  <c r="S57" i="2"/>
  <c r="Q57" i="2"/>
  <c r="O57" i="2"/>
  <c r="M57" i="2"/>
  <c r="L57" i="2"/>
  <c r="J57" i="2"/>
  <c r="I57" i="2"/>
  <c r="G57" i="2"/>
  <c r="E57" i="2"/>
  <c r="C57" i="2"/>
  <c r="G10" i="15" l="1"/>
  <c r="G11" i="15"/>
  <c r="G9" i="15"/>
  <c r="G16" i="15" s="1"/>
</calcChain>
</file>

<file path=xl/sharedStrings.xml><?xml version="1.0" encoding="utf-8"?>
<sst xmlns="http://schemas.openxmlformats.org/spreadsheetml/2006/main" count="868" uniqueCount="287">
  <si>
    <t>‫صندوق سرمایه گذاری مشترک کیمیای کاردان</t>
  </si>
  <si>
    <t>‫صورت وضعیت پورتفوی</t>
  </si>
  <si>
    <t>‫برای ماه منتهی به 1400/02/31</t>
  </si>
  <si>
    <t>‫1- سرمایه گذاری ها</t>
  </si>
  <si>
    <t>‫1-1- سرمایه گذاری در سهام و حق تقدم سهام</t>
  </si>
  <si>
    <t>‫1400/01/31</t>
  </si>
  <si>
    <t>‫تغییرات طی دوره</t>
  </si>
  <si>
    <t>‫1400/02/31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</si>
  <si>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</si>
  <si>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</si>
  <si>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</si>
  <si>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</si>
  <si>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</si>
  <si>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</si>
  <si>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</si>
  <si>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</si>
  <si>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</si>
  <si>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</si>
  <si>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</si>
  <si>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‫البرز دارو</t>
  </si>
  <si>
    <t>‫باما</t>
  </si>
  <si>
    <t>‫بانك خاورميانه</t>
  </si>
  <si>
    <t>‫بانك ملت</t>
  </si>
  <si>
    <t>‫بانک پاسارگاد</t>
  </si>
  <si>
    <t>‫بهمن دیزل</t>
  </si>
  <si>
    <t xml:space="preserve">‫تراكتور سازي </t>
  </si>
  <si>
    <t>‫توسعه صنایع بهشهر</t>
  </si>
  <si>
    <t>‫داروسازي سبحان انكولوژي</t>
  </si>
  <si>
    <t>‫ذوب آهن اصفهان</t>
  </si>
  <si>
    <t>‫سرمايه گذاري البرز</t>
  </si>
  <si>
    <t>‫سرمايه گذاري سپه</t>
  </si>
  <si>
    <t>‫سرمايه گذاري غدير</t>
  </si>
  <si>
    <t>‫سيمان كرمان</t>
  </si>
  <si>
    <t>‫سپيدار سيستم آسيا</t>
  </si>
  <si>
    <t>‫شرکت افرانت(سهامی عام)</t>
  </si>
  <si>
    <t xml:space="preserve">‫شهرسازي و خانه سازي باغميشه </t>
  </si>
  <si>
    <t>‫صندوق بازنشستگي</t>
  </si>
  <si>
    <t>‫صنعتی صبانور</t>
  </si>
  <si>
    <t>‫غلتك سازان سپاهان</t>
  </si>
  <si>
    <t>‫فجر انرژي خليج فارس</t>
  </si>
  <si>
    <t>‫فولاد اميركبير</t>
  </si>
  <si>
    <t>‫فولاد خوزستان</t>
  </si>
  <si>
    <t>‫فولاد مباركه</t>
  </si>
  <si>
    <t>‫كالسيمين</t>
  </si>
  <si>
    <t>‫كشت و صنعت شهداب</t>
  </si>
  <si>
    <t>‫مبين وان كيش</t>
  </si>
  <si>
    <t>‫مخابرات</t>
  </si>
  <si>
    <t>‫مديريت صنعت شوينده ت.ص.بهشهر</t>
  </si>
  <si>
    <t>‫ملي مس</t>
  </si>
  <si>
    <t>‫مپنا</t>
  </si>
  <si>
    <t>‫نسوز آذر</t>
  </si>
  <si>
    <t>‫نفت اصفهان</t>
  </si>
  <si>
    <t>‫نفت تبريز</t>
  </si>
  <si>
    <t>‫نفت تهران</t>
  </si>
  <si>
    <t>‫نفت و گاز پارسیان</t>
  </si>
  <si>
    <t>‫همكاران سيستم</t>
  </si>
  <si>
    <t>‫پارس آريان</t>
  </si>
  <si>
    <t>‫پتروشیمی تامین</t>
  </si>
  <si>
    <t>‫پتروشیمی مارون</t>
  </si>
  <si>
    <t>‫پديده شيمي قرن</t>
  </si>
  <si>
    <t>‫پليمر آريا ساسول</t>
  </si>
  <si>
    <t>‫چادرملو</t>
  </si>
  <si>
    <t>‫گل گهر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</si>
  <si>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</si>
  <si>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</si>
  <si>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</si>
  <si>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</si>
  <si>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</si>
  <si>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</si>
  <si>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</si>
  <si>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</si>
  <si>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</si>
  <si>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</si>
  <si>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</si>
  <si>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</si>
  <si>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</si>
  <si>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</si>
  <si>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</si>
  <si>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</si>
  <si>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‫اسنادخزانه-م11بودجه98-001013</t>
  </si>
  <si>
    <t>‫بلی</t>
  </si>
  <si>
    <t>‫فرابورس</t>
  </si>
  <si>
    <t>‫1398/03/18</t>
  </si>
  <si>
    <t>‫1400/10/13</t>
  </si>
  <si>
    <t>‫0</t>
  </si>
  <si>
    <t>‫اسنادخزانه-م14بودجه98-010318</t>
  </si>
  <si>
    <t>‫1401/03/18</t>
  </si>
  <si>
    <t>‫اسنادخزانه-م15بودجه98-010406</t>
  </si>
  <si>
    <t>‫خیر</t>
  </si>
  <si>
    <t>‫1398/04/06</t>
  </si>
  <si>
    <t>‫1401/04/06</t>
  </si>
  <si>
    <t>‫اسنادخزانه-م16بودجه98-010503</t>
  </si>
  <si>
    <t>‫1398/05/03</t>
  </si>
  <si>
    <t>‫1401/05/03</t>
  </si>
  <si>
    <t>‫اسنادخزانه-م17بودجه98-010512</t>
  </si>
  <si>
    <t>‫1398/08/12</t>
  </si>
  <si>
    <t>‫1401/05/12</t>
  </si>
  <si>
    <t>‫اسنادخزانه-م18بودجه98-010614</t>
  </si>
  <si>
    <t>‫1398/08/14</t>
  </si>
  <si>
    <t>‫1401/06/14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</si>
  <si>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</si>
  <si>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</si>
  <si>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</si>
  <si>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</si>
  <si>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</si>
  <si>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</si>
  <si>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</si>
  <si>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</si>
  <si>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‫اسنادخزانه-م2بودجه99-011019</t>
  </si>
  <si>
    <t>‫1399/02/20</t>
  </si>
  <si>
    <t>‫1401/10/19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</si>
  <si>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</si>
  <si>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</si>
  <si>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</si>
  <si>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</si>
  <si>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</si>
  <si>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</si>
  <si>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</si>
  <si>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</si>
  <si>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</si>
  <si>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</si>
  <si>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</si>
  <si>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</si>
  <si>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</si>
  <si>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</si>
  <si>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</si>
  <si>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</si>
  <si>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</si>
  <si>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</si>
  <si>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</si>
  <si>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</si>
  <si>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</si>
  <si>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</si>
  <si>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</si>
  <si>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</si>
  <si>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</si>
  <si>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</si>
  <si>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</si>
  <si>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</si>
  <si>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</si>
  <si>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</si>
  <si>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</si>
  <si>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</si>
  <si>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</si>
  <si>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</si>
  <si>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</si>
  <si>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</si>
  <si>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</si>
  <si>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</si>
  <si>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‫سپرده بانکی نزد بانک تجارت</t>
  </si>
  <si>
    <t>‫98031693</t>
  </si>
  <si>
    <t>‫1399/10/13</t>
  </si>
  <si>
    <t>‫6166243589</t>
  </si>
  <si>
    <t>‫1399/11/28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</si>
  <si>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</si>
  <si>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</si>
  <si>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</si>
  <si>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</si>
  <si>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</si>
  <si>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</si>
  <si>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</si>
  <si>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</si>
  <si>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</si>
  <si>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</si>
  <si>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</si>
  <si>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</si>
  <si>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</si>
  <si>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</si>
  <si>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</si>
  <si>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</si>
  <si>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</si>
  <si>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</si>
  <si>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</si>
  <si>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</si>
  <si>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</si>
  <si>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</si>
  <si>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</si>
  <si>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</si>
  <si>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</si>
  <si>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</si>
  <si>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</si>
  <si>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</si>
  <si>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</si>
  <si>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</si>
  <si>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</si>
  <si>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</si>
  <si>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</si>
  <si>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‫1399/07/30</t>
  </si>
  <si>
    <t>‫1399/04/31</t>
  </si>
  <si>
    <t>‫سرمايه گذاري تامين اجتماعي</t>
  </si>
  <si>
    <t>‫1399/07/23</t>
  </si>
  <si>
    <t>‫1399/12/25</t>
  </si>
  <si>
    <t>‫شرکت سرمایه گذاری خوارزمی</t>
  </si>
  <si>
    <t>‫1399/07/29</t>
  </si>
  <si>
    <t>‫صنعتي دوده فام</t>
  </si>
  <si>
    <t>‫1399/04/28</t>
  </si>
  <si>
    <t>‫1399/05/15</t>
  </si>
  <si>
    <t>‫1399/04/10</t>
  </si>
  <si>
    <t>‫1400/01/25</t>
  </si>
  <si>
    <t>‫1399/07/10</t>
  </si>
  <si>
    <t>‫1399/10/30</t>
  </si>
  <si>
    <t>‫1399/05/20</t>
  </si>
  <si>
    <t>‫1400/02/28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</si>
  <si>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</si>
  <si>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</si>
  <si>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</si>
  <si>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</si>
  <si>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مدت-1-6667725-283-205-اقتصاد نوين</t>
  </si>
  <si>
    <t>‫1401/12/28</t>
  </si>
  <si>
    <t>‫بلند مدت-6166243589-تجارت</t>
  </si>
  <si>
    <t>‫1400/02/01</t>
  </si>
  <si>
    <t>‫1401/11/28</t>
  </si>
  <si>
    <t>‫كوتاه مدت-1-1627461-810-849-سامان</t>
  </si>
  <si>
    <t>‫1400/02/23</t>
  </si>
  <si>
    <t>‫-</t>
  </si>
  <si>
    <t>‫كوتاه مدت-1-6667725-850-205-اقتصاد نوين</t>
  </si>
  <si>
    <t>‫1400/02/27</t>
  </si>
  <si>
    <t>‫كوتاه مدت-98031693-تجارت</t>
  </si>
  <si>
    <t>‫1400/06/26</t>
  </si>
  <si>
    <t>‫اجاره دولتي آپرورش-تمدن991118</t>
  </si>
  <si>
    <t>‫1399/11/18</t>
  </si>
  <si>
    <t>‫اجاره دولتي آپرورش-لوتوس991118</t>
  </si>
  <si>
    <t>‫اجاره دولتي آپرورش-نوين991118</t>
  </si>
  <si>
    <t>‫اجاره دولتي وزا.علوم-الف991224</t>
  </si>
  <si>
    <t>‫1399/12/24</t>
  </si>
  <si>
    <t>‫بلند مدت-6166215208-تجارت</t>
  </si>
  <si>
    <t>‫1398/11/28</t>
  </si>
  <si>
    <t>‫كوتاه مدت-62920815-تجارت</t>
  </si>
  <si>
    <t>‫مرابحه دولت تعاون-ملت991118</t>
  </si>
  <si>
    <t>‫مشاركت دولتي9-شرايط خاص990909</t>
  </si>
  <si>
    <t>‫1399/09/09</t>
  </si>
  <si>
    <t>‫مشاركت ليزينگ اميد9907</t>
  </si>
  <si>
    <t>‫1399/07/25</t>
  </si>
  <si>
    <t>‫18</t>
  </si>
  <si>
    <t>‫سود(زیان) حاصل از فروش اوراق بهادار</t>
  </si>
  <si>
    <t>‫ارزش دفتری</t>
  </si>
  <si>
    <t>‫سود و زیان ناشی از فروش</t>
  </si>
  <si>
    <t>‫ارتباطات سیار</t>
  </si>
  <si>
    <t>‫اسنادخزانه-م13بودجه97-000518</t>
  </si>
  <si>
    <t>‫اسنادخزانه-م20بودجه97-000324</t>
  </si>
  <si>
    <t>‫اسنادخزانه-م23بودجه96-990528</t>
  </si>
  <si>
    <t>‫اسنادخزانه-م3بودجه98-990521</t>
  </si>
  <si>
    <t>‫اسنادخزانه-م9بودجه97-990513</t>
  </si>
  <si>
    <t>‫فرآوري معدني اپال كاني پارس</t>
  </si>
  <si>
    <t>‫مشاركت لیزینگ امید9907</t>
  </si>
  <si>
    <t>‫پتروشيمي بوعلي سينا</t>
  </si>
  <si>
    <t>‫پتروشيمي جم</t>
  </si>
  <si>
    <t>‫پتروشیمی زاگرس</t>
  </si>
  <si>
    <t>‫گروه توسعه ملي ايران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</si>
  <si>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</si>
  <si>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</si>
  <si>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</si>
  <si>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‫تراكتور سازي</t>
  </si>
  <si>
    <t>‫شهرسازي و خانه سازي باغميشه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</si>
  <si>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</si>
  <si>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</si>
  <si>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</si>
  <si>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</si>
  <si>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</si>
  <si>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</si>
  <si>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</si>
  <si>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‫بانك پاسارگاد</t>
  </si>
  <si>
    <t>‫شركت افرانت(سهامي عام)</t>
  </si>
  <si>
    <t>‫نفت و گاز پارسيان</t>
  </si>
  <si>
    <t>‫ارتباطات سيار</t>
  </si>
  <si>
    <t>‫شركت سرمايه گذاري خوارزمي</t>
  </si>
  <si>
    <t>‫پتروشيمي زاگرس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</si>
  <si>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</si>
  <si>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</si>
  <si>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</si>
  <si>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</si>
  <si>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</si>
  <si>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</si>
  <si>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</si>
  <si>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</si>
  <si>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تجارت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</si>
  <si>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</si>
  <si>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</si>
  <si>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</si>
  <si>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‫6166215208</t>
  </si>
  <si>
    <t>‫62920815</t>
  </si>
  <si>
    <t>‫4-2- سایر درآمدها:</t>
  </si>
  <si>
    <t>‫واحدهاي سرمايه گذاري</t>
  </si>
  <si>
    <t>‫بانك تجارت</t>
  </si>
  <si>
    <t>-</t>
  </si>
  <si>
    <t>‫صنعتي دوده فام(تقدم)</t>
  </si>
  <si>
    <t>‫پتروشيمي جم(تقدم)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</si>
</sst>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85">
    <font>
      <sz val="11"/>
      <color indexed="8"/>
      <name val="Arial"/>
      <family val="2"/>
      <scheme val="minor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sz val="9"/>
      <color rgb="FF000000"/>
      <name val="Tahoma"/>
      <family val="2"/>
    </font>
    <font>
      <sz val="11"/>
      <name val="Arial"/>
      <family val="2"/>
      <scheme val="minor"/>
    </font>
    <font>
      <b/>
      <u/>
      <sz val="16"/>
      <name val="B Mitra"/>
      <charset val="178"/>
    </font>
    <font>
      <sz val="16"/>
      <color indexed="8"/>
      <name val="B Mitra"/>
      <charset val="178"/>
    </font>
    <font>
      <b/>
      <sz val="16"/>
      <name val="B Mitra"/>
      <charset val="178"/>
    </font>
    <font>
      <sz val="16"/>
      <name val="B Mitra"/>
      <charset val="178"/>
    </font>
    <font>
      <sz val="14"/>
      <name val="B Mitra"/>
      <charset val="178"/>
    </font>
    <font>
      <sz val="14"/>
      <color indexed="8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37" fontId="22" fillId="0" borderId="4" xfId="0" applyNumberFormat="1" applyFont="1" applyBorder="1" applyAlignment="1">
      <alignment horizontal="center" vertical="center"/>
    </xf>
    <xf numFmtId="37" fontId="31" fillId="0" borderId="4" xfId="0" applyNumberFormat="1" applyFont="1" applyBorder="1" applyAlignment="1">
      <alignment horizontal="center" vertical="center"/>
    </xf>
    <xf numFmtId="37" fontId="32" fillId="0" borderId="4" xfId="0" applyNumberFormat="1" applyFont="1" applyBorder="1" applyAlignment="1">
      <alignment horizontal="center" vertical="center"/>
    </xf>
    <xf numFmtId="37" fontId="33" fillId="0" borderId="4" xfId="0" applyNumberFormat="1" applyFont="1" applyBorder="1" applyAlignment="1">
      <alignment horizontal="center" vertical="center"/>
    </xf>
    <xf numFmtId="37" fontId="34" fillId="0" borderId="4" xfId="0" applyNumberFormat="1" applyFont="1" applyBorder="1" applyAlignment="1">
      <alignment horizontal="center" vertical="center"/>
    </xf>
    <xf numFmtId="37" fontId="35" fillId="0" borderId="4" xfId="0" applyNumberFormat="1" applyFont="1" applyBorder="1" applyAlignment="1">
      <alignment horizontal="center" vertical="center"/>
    </xf>
    <xf numFmtId="37" fontId="36" fillId="0" borderId="4" xfId="0" applyNumberFormat="1" applyFont="1" applyBorder="1" applyAlignment="1">
      <alignment horizontal="center" vertical="center"/>
    </xf>
    <xf numFmtId="37" fontId="37" fillId="0" borderId="4" xfId="0" applyNumberFormat="1" applyFont="1" applyBorder="1" applyAlignment="1">
      <alignment horizontal="center" vertical="center"/>
    </xf>
    <xf numFmtId="37" fontId="38" fillId="0" borderId="4" xfId="0" applyNumberFormat="1" applyFont="1" applyBorder="1" applyAlignment="1">
      <alignment horizontal="center" vertical="center"/>
    </xf>
    <xf numFmtId="37" fontId="39" fillId="0" borderId="4" xfId="0" applyNumberFormat="1" applyFont="1" applyBorder="1" applyAlignment="1">
      <alignment horizontal="center" vertical="center"/>
    </xf>
    <xf numFmtId="37" fontId="40" fillId="0" borderId="4" xfId="0" applyNumberFormat="1" applyFont="1" applyBorder="1" applyAlignment="1">
      <alignment horizontal="center" vertical="center"/>
    </xf>
    <xf numFmtId="37" fontId="41" fillId="0" borderId="4" xfId="0" applyNumberFormat="1" applyFont="1" applyBorder="1" applyAlignment="1">
      <alignment horizontal="center" vertical="center"/>
    </xf>
    <xf numFmtId="0" fontId="74" fillId="0" borderId="0" xfId="0" applyFont="1"/>
    <xf numFmtId="37" fontId="76" fillId="0" borderId="1" xfId="0" applyNumberFormat="1" applyFont="1" applyBorder="1" applyAlignment="1">
      <alignment horizontal="center" vertical="center"/>
    </xf>
    <xf numFmtId="37" fontId="76" fillId="0" borderId="0" xfId="0" applyNumberFormat="1" applyFont="1" applyAlignment="1">
      <alignment horizontal="right" vertical="center" wrapText="1"/>
    </xf>
    <xf numFmtId="37" fontId="76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37" fontId="76" fillId="0" borderId="3" xfId="0" applyNumberFormat="1" applyFont="1" applyBorder="1" applyAlignment="1">
      <alignment horizontal="center" vertical="center"/>
    </xf>
    <xf numFmtId="10" fontId="76" fillId="0" borderId="3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5" fillId="0" borderId="1" xfId="0" applyNumberFormat="1" applyFont="1" applyBorder="1" applyAlignment="1">
      <alignment horizontal="center" vertical="center"/>
    </xf>
    <xf numFmtId="37" fontId="75" fillId="0" borderId="1" xfId="0" applyNumberFormat="1" applyFont="1" applyBorder="1" applyAlignment="1">
      <alignment horizontal="center" vertical="center" wrapText="1"/>
    </xf>
    <xf numFmtId="37" fontId="76" fillId="0" borderId="0" xfId="0" applyNumberFormat="1" applyFont="1" applyAlignment="1">
      <alignment horizontal="center" vertical="center" wrapText="1"/>
    </xf>
    <xf numFmtId="37" fontId="75" fillId="0" borderId="0" xfId="0" applyNumberFormat="1" applyFont="1" applyAlignment="1">
      <alignment horizontal="right" vertical="center"/>
    </xf>
    <xf numFmtId="37" fontId="75" fillId="0" borderId="0" xfId="0" applyNumberFormat="1" applyFont="1" applyAlignment="1">
      <alignment horizontal="center" vertical="center"/>
    </xf>
    <xf numFmtId="164" fontId="76" fillId="0" borderId="0" xfId="0" applyNumberFormat="1" applyFont="1" applyAlignment="1">
      <alignment horizontal="center" vertical="center"/>
    </xf>
    <xf numFmtId="164" fontId="74" fillId="0" borderId="0" xfId="0" applyNumberFormat="1" applyFont="1"/>
    <xf numFmtId="164" fontId="76" fillId="0" borderId="3" xfId="0" applyNumberFormat="1" applyFont="1" applyBorder="1" applyAlignment="1">
      <alignment horizontal="center" vertical="center"/>
    </xf>
    <xf numFmtId="164" fontId="76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37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3" fontId="77" fillId="0" borderId="0" xfId="0" applyNumberFormat="1" applyFont="1"/>
    <xf numFmtId="164" fontId="76" fillId="0" borderId="3" xfId="0" applyNumberFormat="1" applyFont="1" applyFill="1" applyBorder="1" applyAlignment="1">
      <alignment horizontal="center" vertical="center"/>
    </xf>
    <xf numFmtId="164" fontId="74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164" fontId="78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75" fillId="0" borderId="1" xfId="0" applyNumberFormat="1" applyFont="1" applyBorder="1" applyAlignment="1">
      <alignment horizontal="center" vertical="center"/>
    </xf>
    <xf numFmtId="0" fontId="74" fillId="2" borderId="2" xfId="0" applyNumberFormat="1" applyFont="1" applyFill="1" applyBorder="1"/>
    <xf numFmtId="0" fontId="76" fillId="0" borderId="0" xfId="0" applyFont="1" applyAlignment="1">
      <alignment horizontal="center" vertical="center"/>
    </xf>
    <xf numFmtId="37" fontId="76" fillId="0" borderId="1" xfId="0" applyNumberFormat="1" applyFont="1" applyBorder="1" applyAlignment="1">
      <alignment horizontal="center" vertical="center"/>
    </xf>
    <xf numFmtId="0" fontId="74" fillId="0" borderId="0" xfId="0" applyFont="1"/>
    <xf numFmtId="37" fontId="76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11" fillId="0" borderId="0" xfId="0" applyNumberFormat="1" applyFont="1" applyAlignment="1">
      <alignment horizontal="center" vertical="center"/>
    </xf>
    <xf numFmtId="37" fontId="12" fillId="0" borderId="0" xfId="0" applyNumberFormat="1" applyFont="1" applyAlignment="1">
      <alignment horizontal="right" vertical="center"/>
    </xf>
    <xf numFmtId="37" fontId="13" fillId="0" borderId="0" xfId="0" applyNumberFormat="1" applyFont="1" applyAlignment="1">
      <alignment horizontal="center" vertical="center"/>
    </xf>
    <xf numFmtId="37" fontId="14" fillId="0" borderId="0" xfId="0" applyNumberFormat="1" applyFont="1" applyAlignment="1">
      <alignment horizontal="center" vertical="center"/>
    </xf>
    <xf numFmtId="37" fontId="15" fillId="0" borderId="0" xfId="0" applyNumberFormat="1" applyFont="1" applyAlignment="1">
      <alignment horizontal="center" vertical="center"/>
    </xf>
    <xf numFmtId="37" fontId="16" fillId="0" borderId="0" xfId="0" applyNumberFormat="1" applyFont="1" applyAlignment="1">
      <alignment horizontal="right" vertical="center"/>
    </xf>
    <xf numFmtId="37" fontId="17" fillId="0" borderId="0" xfId="0" applyNumberFormat="1" applyFont="1" applyAlignment="1">
      <alignment horizontal="center" vertical="center"/>
    </xf>
    <xf numFmtId="37" fontId="18" fillId="0" borderId="0" xfId="0" applyNumberFormat="1" applyFont="1" applyAlignment="1">
      <alignment horizontal="center" vertical="center"/>
    </xf>
    <xf numFmtId="37" fontId="19" fillId="0" borderId="0" xfId="0" applyNumberFormat="1" applyFont="1" applyAlignment="1">
      <alignment horizontal="center" vertical="center"/>
    </xf>
    <xf numFmtId="37" fontId="20" fillId="0" borderId="0" xfId="0" applyNumberFormat="1" applyFont="1" applyAlignment="1">
      <alignment horizontal="right" vertical="center"/>
    </xf>
    <xf numFmtId="37" fontId="21" fillId="0" borderId="0" xfId="0" applyNumberFormat="1" applyFont="1" applyAlignment="1">
      <alignment horizontal="right" vertical="center"/>
    </xf>
    <xf numFmtId="37" fontId="23" fillId="0" borderId="0" xfId="0" applyNumberFormat="1" applyFont="1" applyAlignment="1">
      <alignment horizontal="center" vertical="center"/>
    </xf>
    <xf numFmtId="37" fontId="24" fillId="0" borderId="0" xfId="0" applyNumberFormat="1" applyFont="1" applyAlignment="1">
      <alignment horizontal="center" vertical="center"/>
    </xf>
    <xf numFmtId="37" fontId="25" fillId="0" borderId="0" xfId="0" applyNumberFormat="1" applyFont="1" applyAlignment="1">
      <alignment horizontal="center" vertical="center"/>
    </xf>
    <xf numFmtId="37" fontId="26" fillId="0" borderId="0" xfId="0" applyNumberFormat="1" applyFont="1" applyAlignment="1">
      <alignment horizontal="right" vertical="center"/>
    </xf>
    <xf numFmtId="37" fontId="27" fillId="0" borderId="0" xfId="0" applyNumberFormat="1" applyFont="1" applyAlignment="1">
      <alignment horizontal="center" vertical="center"/>
    </xf>
    <xf numFmtId="37" fontId="28" fillId="0" borderId="0" xfId="0" applyNumberFormat="1" applyFont="1" applyAlignment="1">
      <alignment horizontal="center" vertical="center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right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right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right" vertical="center"/>
    </xf>
    <xf numFmtId="37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right" vertical="center"/>
    </xf>
    <xf numFmtId="37" fontId="76" fillId="0" borderId="5" xfId="0" applyNumberFormat="1" applyFont="1" applyBorder="1" applyAlignment="1">
      <alignment horizontal="center" vertical="center"/>
    </xf>
    <xf numFmtId="0" fontId="74" fillId="2" borderId="6" xfId="0" applyNumberFormat="1" applyFont="1" applyFill="1" applyBorder="1"/>
    <xf numFmtId="0" fontId="74" fillId="2" borderId="7" xfId="0" applyNumberFormat="1" applyFont="1" applyFill="1" applyBorder="1"/>
    <xf numFmtId="37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right" vertical="center"/>
    </xf>
    <xf numFmtId="37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right" vertical="center"/>
    </xf>
    <xf numFmtId="37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center" vertical="center"/>
    </xf>
    <xf numFmtId="37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right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right" vertical="center"/>
    </xf>
    <xf numFmtId="37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right" vertical="center"/>
    </xf>
    <xf numFmtId="37" fontId="79" fillId="0" borderId="0" xfId="0" applyNumberFormat="1" applyFont="1" applyAlignment="1">
      <alignment horizontal="center" vertical="center"/>
    </xf>
    <xf numFmtId="0" fontId="80" fillId="0" borderId="0" xfId="0" applyFont="1"/>
    <xf numFmtId="0" fontId="80" fillId="0" borderId="0" xfId="0" applyFont="1"/>
    <xf numFmtId="37" fontId="81" fillId="0" borderId="0" xfId="0" applyNumberFormat="1" applyFont="1" applyAlignment="1">
      <alignment horizontal="right" vertical="center"/>
    </xf>
    <xf numFmtId="37" fontId="81" fillId="0" borderId="1" xfId="0" applyNumberFormat="1" applyFont="1" applyBorder="1" applyAlignment="1">
      <alignment horizontal="center" vertical="center"/>
    </xf>
    <xf numFmtId="0" fontId="80" fillId="2" borderId="2" xfId="0" applyNumberFormat="1" applyFont="1" applyFill="1" applyBorder="1"/>
    <xf numFmtId="37" fontId="81" fillId="0" borderId="0" xfId="0" applyNumberFormat="1" applyFont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 wrapText="1"/>
    </xf>
    <xf numFmtId="37" fontId="82" fillId="0" borderId="0" xfId="0" applyNumberFormat="1" applyFont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37" fontId="80" fillId="0" borderId="0" xfId="0" applyNumberFormat="1" applyFont="1"/>
    <xf numFmtId="37" fontId="82" fillId="0" borderId="3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2" fillId="0" borderId="5" xfId="0" applyNumberFormat="1" applyFont="1" applyBorder="1" applyAlignment="1">
      <alignment horizontal="center" vertical="center"/>
    </xf>
    <xf numFmtId="0" fontId="80" fillId="2" borderId="6" xfId="0" applyNumberFormat="1" applyFont="1" applyFill="1" applyBorder="1"/>
    <xf numFmtId="0" fontId="80" fillId="2" borderId="7" xfId="0" applyNumberFormat="1" applyFont="1" applyFill="1" applyBorder="1"/>
    <xf numFmtId="37" fontId="81" fillId="0" borderId="1" xfId="0" applyNumberFormat="1" applyFont="1" applyFill="1" applyBorder="1" applyAlignment="1">
      <alignment horizontal="center" vertical="center" wrapText="1"/>
    </xf>
    <xf numFmtId="37" fontId="82" fillId="0" borderId="4" xfId="0" applyNumberFormat="1" applyFont="1" applyFill="1" applyBorder="1" applyAlignment="1">
      <alignment horizontal="center" vertical="center"/>
    </xf>
    <xf numFmtId="0" fontId="80" fillId="0" borderId="0" xfId="0" applyFont="1" applyFill="1"/>
    <xf numFmtId="37" fontId="83" fillId="0" borderId="0" xfId="0" applyNumberFormat="1" applyFont="1" applyAlignment="1">
      <alignment horizontal="center" vertical="center"/>
    </xf>
    <xf numFmtId="0" fontId="84" fillId="0" borderId="0" xfId="0" applyFont="1"/>
    <xf numFmtId="164" fontId="83" fillId="0" borderId="0" xfId="0" applyNumberFormat="1" applyFont="1" applyAlignment="1">
      <alignment horizontal="center" vertical="center"/>
    </xf>
    <xf numFmtId="37" fontId="83" fillId="0" borderId="3" xfId="0" applyNumberFormat="1" applyFont="1" applyBorder="1" applyAlignment="1">
      <alignment horizontal="center" vertical="center"/>
    </xf>
    <xf numFmtId="164" fontId="83" fillId="0" borderId="8" xfId="0" applyNumberFormat="1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workbookViewId="0"/>
  </sheetViews>
  <sheetFormatPr defaultRowHeight="14.25"/>
  <sheetData>
    <row r="22" spans="1:10" ht="39.950000000000003" customHeight="1">
      <c r="A22" s="39" t="s">
        <v>0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39.950000000000003" customHeight="1">
      <c r="A23" s="41" t="s">
        <v>1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39.950000000000003" customHeight="1">
      <c r="A24" s="42" t="s">
        <v>2</v>
      </c>
      <c r="B24" s="40"/>
      <c r="C24" s="40"/>
      <c r="D24" s="40"/>
      <c r="E24" s="40"/>
      <c r="F24" s="40"/>
      <c r="G24" s="40"/>
      <c r="H24" s="40"/>
      <c r="I24" s="40"/>
      <c r="J24" s="40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rightToLeft="1" workbookViewId="0">
      <selection activeCell="O28" sqref="O28"/>
    </sheetView>
  </sheetViews>
  <sheetFormatPr defaultRowHeight="14.25"/>
  <cols>
    <col min="1" max="1" width="21.25" customWidth="1"/>
    <col min="2" max="2" width="1.375" customWidth="1"/>
    <col min="3" max="3" width="11.375" customWidth="1"/>
    <col min="4" max="4" width="1.375" customWidth="1"/>
    <col min="5" max="5" width="11.375" customWidth="1"/>
    <col min="6" max="6" width="1.375" customWidth="1"/>
    <col min="7" max="7" width="11.375" customWidth="1"/>
    <col min="8" max="8" width="1.375" customWidth="1"/>
    <col min="9" max="9" width="18.5" customWidth="1"/>
    <col min="10" max="10" width="1.375" customWidth="1"/>
    <col min="11" max="11" width="14.25" customWidth="1"/>
    <col min="12" max="12" width="1.375" customWidth="1"/>
    <col min="13" max="13" width="18.5" customWidth="1"/>
    <col min="14" max="14" width="1.375" customWidth="1"/>
    <col min="15" max="15" width="18.5" customWidth="1"/>
    <col min="16" max="16" width="1.375" customWidth="1"/>
    <col min="17" max="17" width="14.25" customWidth="1"/>
    <col min="18" max="18" width="1.375" customWidth="1"/>
    <col min="19" max="19" width="18.5" customWidth="1"/>
  </cols>
  <sheetData>
    <row r="1" spans="1:19" ht="20.100000000000001" customHeight="1">
      <c r="A1" s="83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0.100000000000001" customHeight="1">
      <c r="A2" s="84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0.100000000000001" customHeight="1">
      <c r="A3" s="85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15.75">
      <c r="A5" s="86" t="s">
        <v>203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19" s="13" customFormat="1" ht="18.75">
      <c r="I7" s="43" t="s">
        <v>180</v>
      </c>
      <c r="J7" s="44"/>
      <c r="K7" s="44"/>
      <c r="L7" s="44"/>
      <c r="M7" s="44"/>
      <c r="O7" s="43" t="s">
        <v>7</v>
      </c>
      <c r="P7" s="44"/>
      <c r="Q7" s="44"/>
      <c r="R7" s="44"/>
      <c r="S7" s="44"/>
    </row>
    <row r="8" spans="1:19" s="13" customFormat="1" ht="37.5">
      <c r="A8" s="26" t="s">
        <v>166</v>
      </c>
      <c r="C8" s="23" t="s">
        <v>204</v>
      </c>
      <c r="E8" s="23" t="s">
        <v>76</v>
      </c>
      <c r="G8" s="23" t="s">
        <v>137</v>
      </c>
      <c r="I8" s="23" t="s">
        <v>205</v>
      </c>
      <c r="K8" s="23" t="s">
        <v>185</v>
      </c>
      <c r="M8" s="23" t="s">
        <v>206</v>
      </c>
      <c r="O8" s="23" t="s">
        <v>205</v>
      </c>
      <c r="Q8" s="23" t="s">
        <v>185</v>
      </c>
      <c r="S8" s="23" t="s">
        <v>206</v>
      </c>
    </row>
    <row r="9" spans="1:19" s="13" customFormat="1" ht="36">
      <c r="A9" s="24" t="s">
        <v>207</v>
      </c>
      <c r="C9" s="17" t="s">
        <v>202</v>
      </c>
      <c r="E9" s="17" t="s">
        <v>208</v>
      </c>
      <c r="G9" s="17" t="s">
        <v>148</v>
      </c>
      <c r="I9" s="27">
        <v>679452048</v>
      </c>
      <c r="J9" s="28"/>
      <c r="K9" s="27">
        <v>-2874467</v>
      </c>
      <c r="L9" s="28"/>
      <c r="M9" s="27">
        <v>676577581</v>
      </c>
      <c r="N9" s="28"/>
      <c r="O9" s="27">
        <v>1402739712</v>
      </c>
      <c r="P9" s="28"/>
      <c r="Q9" s="27">
        <v>-1006063</v>
      </c>
      <c r="R9" s="28"/>
      <c r="S9" s="27">
        <v>1401733649</v>
      </c>
    </row>
    <row r="10" spans="1:19" s="13" customFormat="1" ht="18">
      <c r="A10" s="24" t="s">
        <v>209</v>
      </c>
      <c r="C10" s="17" t="s">
        <v>210</v>
      </c>
      <c r="E10" s="17" t="s">
        <v>211</v>
      </c>
      <c r="G10" s="17" t="s">
        <v>154</v>
      </c>
      <c r="I10" s="27">
        <v>449560907</v>
      </c>
      <c r="J10" s="28"/>
      <c r="K10" s="27">
        <v>-1867828</v>
      </c>
      <c r="L10" s="28"/>
      <c r="M10" s="27">
        <v>447693079</v>
      </c>
      <c r="N10" s="28"/>
      <c r="O10" s="27">
        <v>1333937701</v>
      </c>
      <c r="P10" s="28"/>
      <c r="Q10" s="27">
        <v>0</v>
      </c>
      <c r="R10" s="28"/>
      <c r="S10" s="27">
        <v>1333937701</v>
      </c>
    </row>
    <row r="11" spans="1:19" s="13" customFormat="1" ht="36">
      <c r="A11" s="24" t="s">
        <v>212</v>
      </c>
      <c r="C11" s="17" t="s">
        <v>213</v>
      </c>
      <c r="E11" s="17" t="s">
        <v>214</v>
      </c>
      <c r="G11" s="17" t="s">
        <v>84</v>
      </c>
      <c r="I11" s="27">
        <v>4621872</v>
      </c>
      <c r="J11" s="28"/>
      <c r="K11" s="27">
        <v>0</v>
      </c>
      <c r="L11" s="28"/>
      <c r="M11" s="27">
        <v>4621872</v>
      </c>
      <c r="N11" s="28"/>
      <c r="O11" s="27">
        <v>526922797</v>
      </c>
      <c r="P11" s="28"/>
      <c r="Q11" s="27">
        <v>0</v>
      </c>
      <c r="R11" s="28"/>
      <c r="S11" s="27">
        <v>526922797</v>
      </c>
    </row>
    <row r="12" spans="1:19" s="13" customFormat="1" ht="36">
      <c r="A12" s="24" t="s">
        <v>215</v>
      </c>
      <c r="C12" s="17" t="s">
        <v>216</v>
      </c>
      <c r="E12" s="17" t="s">
        <v>214</v>
      </c>
      <c r="G12" s="17" t="s">
        <v>145</v>
      </c>
      <c r="I12" s="27">
        <v>-174141</v>
      </c>
      <c r="J12" s="28"/>
      <c r="K12" s="27">
        <v>-55416</v>
      </c>
      <c r="L12" s="28"/>
      <c r="M12" s="27">
        <v>-229557</v>
      </c>
      <c r="N12" s="28"/>
      <c r="O12" s="27">
        <v>366297</v>
      </c>
      <c r="P12" s="28"/>
      <c r="Q12" s="27">
        <v>-2702</v>
      </c>
      <c r="R12" s="28"/>
      <c r="S12" s="27">
        <v>363595</v>
      </c>
    </row>
    <row r="13" spans="1:19" s="13" customFormat="1" ht="18">
      <c r="A13" s="24" t="s">
        <v>217</v>
      </c>
      <c r="C13" s="17" t="s">
        <v>210</v>
      </c>
      <c r="E13" s="17" t="s">
        <v>214</v>
      </c>
      <c r="G13" s="17" t="s">
        <v>145</v>
      </c>
      <c r="I13" s="27">
        <v>47964401</v>
      </c>
      <c r="J13" s="28"/>
      <c r="K13" s="27">
        <v>-86887</v>
      </c>
      <c r="L13" s="28"/>
      <c r="M13" s="27">
        <v>47877514</v>
      </c>
      <c r="N13" s="28"/>
      <c r="O13" s="27">
        <v>126845875</v>
      </c>
      <c r="P13" s="28"/>
      <c r="Q13" s="27">
        <v>0</v>
      </c>
      <c r="R13" s="28"/>
      <c r="S13" s="27">
        <v>126845875</v>
      </c>
    </row>
    <row r="14" spans="1:19" s="13" customFormat="1" ht="36">
      <c r="A14" s="24" t="s">
        <v>119</v>
      </c>
      <c r="C14" s="17" t="s">
        <v>218</v>
      </c>
      <c r="E14" s="17" t="s">
        <v>121</v>
      </c>
      <c r="G14" s="17" t="s">
        <v>122</v>
      </c>
      <c r="I14" s="27">
        <v>31336736</v>
      </c>
      <c r="J14" s="28"/>
      <c r="K14" s="27">
        <v>0</v>
      </c>
      <c r="L14" s="28"/>
      <c r="M14" s="27">
        <v>31336736</v>
      </c>
      <c r="N14" s="28"/>
      <c r="O14" s="27">
        <v>302640610</v>
      </c>
      <c r="P14" s="28"/>
      <c r="Q14" s="27">
        <v>0</v>
      </c>
      <c r="R14" s="28"/>
      <c r="S14" s="27">
        <v>302640610</v>
      </c>
    </row>
    <row r="15" spans="1:19" s="13" customFormat="1" ht="18">
      <c r="A15" s="24" t="s">
        <v>219</v>
      </c>
      <c r="C15" s="17" t="s">
        <v>214</v>
      </c>
      <c r="E15" s="17" t="s">
        <v>220</v>
      </c>
      <c r="G15" s="17" t="s">
        <v>148</v>
      </c>
      <c r="I15" s="27">
        <v>0</v>
      </c>
      <c r="J15" s="28"/>
      <c r="K15" s="27">
        <v>0</v>
      </c>
      <c r="L15" s="28"/>
      <c r="M15" s="27">
        <v>0</v>
      </c>
      <c r="N15" s="27"/>
      <c r="O15" s="27">
        <v>44193285</v>
      </c>
      <c r="P15" s="28"/>
      <c r="Q15" s="27">
        <v>0</v>
      </c>
      <c r="R15" s="28"/>
      <c r="S15" s="27">
        <v>44193285</v>
      </c>
    </row>
    <row r="16" spans="1:19" s="13" customFormat="1" ht="18">
      <c r="A16" s="24" t="s">
        <v>221</v>
      </c>
      <c r="C16" s="17" t="s">
        <v>214</v>
      </c>
      <c r="E16" s="17" t="s">
        <v>220</v>
      </c>
      <c r="G16" s="17" t="s">
        <v>148</v>
      </c>
      <c r="I16" s="27">
        <v>0</v>
      </c>
      <c r="J16" s="28"/>
      <c r="K16" s="27">
        <v>0</v>
      </c>
      <c r="L16" s="28"/>
      <c r="M16" s="27">
        <v>0</v>
      </c>
      <c r="N16" s="27"/>
      <c r="O16" s="27">
        <v>1782978128</v>
      </c>
      <c r="P16" s="28"/>
      <c r="Q16" s="27">
        <v>0</v>
      </c>
      <c r="R16" s="28"/>
      <c r="S16" s="27">
        <v>1782978128</v>
      </c>
    </row>
    <row r="17" spans="1:19" s="13" customFormat="1" ht="18">
      <c r="A17" s="24" t="s">
        <v>222</v>
      </c>
      <c r="C17" s="17" t="s">
        <v>214</v>
      </c>
      <c r="E17" s="17" t="s">
        <v>220</v>
      </c>
      <c r="G17" s="17" t="s">
        <v>148</v>
      </c>
      <c r="I17" s="27">
        <v>0</v>
      </c>
      <c r="J17" s="28"/>
      <c r="K17" s="27">
        <v>0</v>
      </c>
      <c r="L17" s="28"/>
      <c r="M17" s="27">
        <v>0</v>
      </c>
      <c r="N17" s="27"/>
      <c r="O17" s="27">
        <v>110483214</v>
      </c>
      <c r="P17" s="28"/>
      <c r="Q17" s="27">
        <v>0</v>
      </c>
      <c r="R17" s="28"/>
      <c r="S17" s="27">
        <v>110483214</v>
      </c>
    </row>
    <row r="18" spans="1:19" s="13" customFormat="1" ht="18">
      <c r="A18" s="24" t="s">
        <v>223</v>
      </c>
      <c r="C18" s="17" t="s">
        <v>214</v>
      </c>
      <c r="E18" s="17" t="s">
        <v>224</v>
      </c>
      <c r="G18" s="17" t="s">
        <v>148</v>
      </c>
      <c r="I18" s="27">
        <v>0</v>
      </c>
      <c r="J18" s="28"/>
      <c r="K18" s="27">
        <v>0</v>
      </c>
      <c r="L18" s="28"/>
      <c r="M18" s="27">
        <v>0</v>
      </c>
      <c r="N18" s="27"/>
      <c r="O18" s="27">
        <v>33385627</v>
      </c>
      <c r="P18" s="28"/>
      <c r="Q18" s="27">
        <v>0</v>
      </c>
      <c r="R18" s="28"/>
      <c r="S18" s="27">
        <v>33385627</v>
      </c>
    </row>
    <row r="19" spans="1:19" s="13" customFormat="1" ht="18">
      <c r="A19" s="24" t="s">
        <v>225</v>
      </c>
      <c r="C19" s="17" t="s">
        <v>210</v>
      </c>
      <c r="E19" s="17" t="s">
        <v>226</v>
      </c>
      <c r="G19" s="17" t="s">
        <v>154</v>
      </c>
      <c r="I19" s="27">
        <v>0</v>
      </c>
      <c r="J19" s="28"/>
      <c r="K19" s="27">
        <v>0</v>
      </c>
      <c r="L19" s="28"/>
      <c r="M19" s="27">
        <v>0</v>
      </c>
      <c r="N19" s="27"/>
      <c r="O19" s="27">
        <v>2911736892</v>
      </c>
      <c r="P19" s="28"/>
      <c r="Q19" s="27">
        <v>0</v>
      </c>
      <c r="R19" s="28"/>
      <c r="S19" s="27">
        <v>2911736892</v>
      </c>
    </row>
    <row r="20" spans="1:19" s="13" customFormat="1" ht="18">
      <c r="A20" s="24" t="s">
        <v>227</v>
      </c>
      <c r="C20" s="17" t="s">
        <v>210</v>
      </c>
      <c r="E20" s="17" t="s">
        <v>214</v>
      </c>
      <c r="G20" s="17" t="s">
        <v>145</v>
      </c>
      <c r="I20" s="27">
        <v>0</v>
      </c>
      <c r="J20" s="28"/>
      <c r="K20" s="27">
        <v>0</v>
      </c>
      <c r="L20" s="28"/>
      <c r="M20" s="27">
        <v>0</v>
      </c>
      <c r="N20" s="27"/>
      <c r="O20" s="27">
        <v>88304359</v>
      </c>
      <c r="P20" s="28"/>
      <c r="Q20" s="27">
        <v>0</v>
      </c>
      <c r="R20" s="28"/>
      <c r="S20" s="27">
        <v>88304359</v>
      </c>
    </row>
    <row r="21" spans="1:19" s="13" customFormat="1" ht="18">
      <c r="A21" s="24" t="s">
        <v>228</v>
      </c>
      <c r="C21" s="17" t="s">
        <v>214</v>
      </c>
      <c r="E21" s="17" t="s">
        <v>220</v>
      </c>
      <c r="G21" s="17" t="s">
        <v>148</v>
      </c>
      <c r="I21" s="27">
        <v>0</v>
      </c>
      <c r="J21" s="28"/>
      <c r="K21" s="27">
        <v>0</v>
      </c>
      <c r="L21" s="28"/>
      <c r="M21" s="27">
        <v>0</v>
      </c>
      <c r="N21" s="27"/>
      <c r="O21" s="27">
        <v>25190172</v>
      </c>
      <c r="P21" s="28"/>
      <c r="Q21" s="27">
        <v>0</v>
      </c>
      <c r="R21" s="28"/>
      <c r="S21" s="27">
        <v>25190172</v>
      </c>
    </row>
    <row r="22" spans="1:19" s="13" customFormat="1" ht="36">
      <c r="A22" s="24" t="s">
        <v>229</v>
      </c>
      <c r="C22" s="17" t="s">
        <v>214</v>
      </c>
      <c r="E22" s="17" t="s">
        <v>230</v>
      </c>
      <c r="G22" s="17" t="s">
        <v>122</v>
      </c>
      <c r="I22" s="27">
        <v>0</v>
      </c>
      <c r="J22" s="28"/>
      <c r="K22" s="27">
        <v>0</v>
      </c>
      <c r="L22" s="28"/>
      <c r="M22" s="27">
        <v>0</v>
      </c>
      <c r="N22" s="27"/>
      <c r="O22" s="27">
        <v>5615274069</v>
      </c>
      <c r="P22" s="28"/>
      <c r="Q22" s="27">
        <v>0</v>
      </c>
      <c r="R22" s="28"/>
      <c r="S22" s="27">
        <v>5615274069</v>
      </c>
    </row>
    <row r="23" spans="1:19" s="13" customFormat="1" ht="18">
      <c r="A23" s="24" t="s">
        <v>231</v>
      </c>
      <c r="C23" s="17" t="s">
        <v>214</v>
      </c>
      <c r="E23" s="17" t="s">
        <v>232</v>
      </c>
      <c r="G23" s="17" t="s">
        <v>233</v>
      </c>
      <c r="I23" s="27">
        <v>0</v>
      </c>
      <c r="J23" s="28"/>
      <c r="K23" s="27">
        <v>0</v>
      </c>
      <c r="L23" s="28"/>
      <c r="M23" s="27">
        <v>0</v>
      </c>
      <c r="N23" s="27"/>
      <c r="O23" s="27">
        <v>734092204</v>
      </c>
      <c r="P23" s="28"/>
      <c r="Q23" s="27">
        <v>0</v>
      </c>
      <c r="R23" s="28"/>
      <c r="S23" s="27">
        <v>734092204</v>
      </c>
    </row>
    <row r="24" spans="1:19" s="13" customFormat="1" ht="18">
      <c r="A24" s="19" t="s">
        <v>63</v>
      </c>
      <c r="I24" s="29">
        <f>SUM(I9:$I$23)</f>
        <v>1212761823</v>
      </c>
      <c r="J24" s="28"/>
      <c r="K24" s="29">
        <f>SUM(K9:$K$23)</f>
        <v>-4884598</v>
      </c>
      <c r="L24" s="28"/>
      <c r="M24" s="29">
        <f>SUM(M9:$M$23)</f>
        <v>1207877225</v>
      </c>
      <c r="N24" s="28"/>
      <c r="O24" s="29">
        <f>SUM(O9:O23)</f>
        <v>15039090942</v>
      </c>
      <c r="P24" s="28"/>
      <c r="Q24" s="29">
        <f>SUM(Q9:$Q$23)</f>
        <v>-1008765</v>
      </c>
      <c r="R24" s="28"/>
      <c r="S24" s="29">
        <f>SUM(S9:$S$23)</f>
        <v>15038082177</v>
      </c>
    </row>
    <row r="25" spans="1:19" s="13" customFormat="1" ht="18">
      <c r="I25" s="21"/>
      <c r="K25" s="21"/>
      <c r="M25" s="21"/>
      <c r="O25" s="21"/>
      <c r="Q25" s="21"/>
      <c r="S25" s="21"/>
    </row>
    <row r="28" spans="1:19">
      <c r="O28" s="3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rightToLeft="1" topLeftCell="A4" zoomScale="80" zoomScaleNormal="80" workbookViewId="0">
      <selection activeCell="C48" sqref="C48"/>
    </sheetView>
  </sheetViews>
  <sheetFormatPr defaultRowHeight="24"/>
  <cols>
    <col min="1" max="1" width="21.25" style="112" customWidth="1"/>
    <col min="2" max="2" width="1.375" style="112" customWidth="1"/>
    <col min="3" max="3" width="12.75" style="112" customWidth="1"/>
    <col min="4" max="4" width="1.375" style="112" customWidth="1"/>
    <col min="5" max="5" width="17" style="112" customWidth="1"/>
    <col min="6" max="6" width="1.375" style="112" customWidth="1"/>
    <col min="7" max="7" width="17" style="112" customWidth="1"/>
    <col min="8" max="8" width="1.375" style="112" customWidth="1"/>
    <col min="9" max="9" width="17" style="112" customWidth="1"/>
    <col min="10" max="10" width="1.375" style="112" customWidth="1"/>
    <col min="11" max="11" width="12.75" style="112" customWidth="1"/>
    <col min="12" max="12" width="1.375" style="112" customWidth="1"/>
    <col min="13" max="13" width="17" style="112" customWidth="1"/>
    <col min="14" max="14" width="1.375" style="112" customWidth="1"/>
    <col min="15" max="15" width="17" style="112" customWidth="1"/>
    <col min="16" max="16" width="1.375" style="112" customWidth="1"/>
    <col min="17" max="17" width="17" style="128" customWidth="1"/>
    <col min="18" max="18" width="15.625" style="112" bestFit="1" customWidth="1"/>
    <col min="19" max="19" width="14.625" style="112" bestFit="1" customWidth="1"/>
    <col min="20" max="16384" width="9" style="112"/>
  </cols>
  <sheetData>
    <row r="1" spans="1:19" ht="20.100000000000001" customHeight="1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9" ht="20.100000000000001" customHeight="1">
      <c r="A2" s="110" t="s">
        <v>164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9" ht="20.100000000000001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5" spans="1:19" ht="24.75">
      <c r="A5" s="113" t="s">
        <v>234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7" spans="1:19" ht="24.75">
      <c r="C7" s="114" t="s">
        <v>180</v>
      </c>
      <c r="D7" s="115"/>
      <c r="E7" s="115"/>
      <c r="F7" s="115"/>
      <c r="G7" s="115"/>
      <c r="H7" s="115"/>
      <c r="I7" s="115"/>
      <c r="K7" s="114" t="s">
        <v>7</v>
      </c>
      <c r="L7" s="115"/>
      <c r="M7" s="115"/>
      <c r="N7" s="115"/>
      <c r="O7" s="115"/>
      <c r="P7" s="115"/>
      <c r="Q7" s="115"/>
    </row>
    <row r="8" spans="1:19" ht="49.5">
      <c r="A8" s="116" t="s">
        <v>166</v>
      </c>
      <c r="C8" s="117" t="s">
        <v>9</v>
      </c>
      <c r="E8" s="117" t="s">
        <v>11</v>
      </c>
      <c r="G8" s="117" t="s">
        <v>235</v>
      </c>
      <c r="I8" s="117" t="s">
        <v>236</v>
      </c>
      <c r="K8" s="117" t="s">
        <v>9</v>
      </c>
      <c r="M8" s="117" t="s">
        <v>11</v>
      </c>
      <c r="O8" s="117" t="s">
        <v>235</v>
      </c>
      <c r="Q8" s="126" t="s">
        <v>236</v>
      </c>
    </row>
    <row r="9" spans="1:19" ht="48">
      <c r="A9" s="118" t="s">
        <v>219</v>
      </c>
      <c r="C9" s="134" t="s">
        <v>284</v>
      </c>
      <c r="D9" s="134"/>
      <c r="E9" s="134" t="s">
        <v>284</v>
      </c>
      <c r="F9" s="134"/>
      <c r="G9" s="134" t="s">
        <v>284</v>
      </c>
      <c r="H9" s="134"/>
      <c r="I9" s="134" t="s">
        <v>284</v>
      </c>
      <c r="J9" s="119"/>
      <c r="K9" s="129">
        <v>400</v>
      </c>
      <c r="L9" s="130"/>
      <c r="M9" s="131">
        <v>400000000</v>
      </c>
      <c r="N9" s="131"/>
      <c r="O9" s="131">
        <f>M9-Q9</f>
        <v>399933099</v>
      </c>
      <c r="P9" s="131"/>
      <c r="Q9" s="131">
        <v>66901</v>
      </c>
      <c r="R9" s="120"/>
      <c r="S9" s="120"/>
    </row>
    <row r="10" spans="1:19" ht="48">
      <c r="A10" s="118" t="s">
        <v>221</v>
      </c>
      <c r="C10" s="134" t="s">
        <v>284</v>
      </c>
      <c r="D10" s="134"/>
      <c r="E10" s="134" t="s">
        <v>284</v>
      </c>
      <c r="F10" s="134"/>
      <c r="G10" s="134" t="s">
        <v>284</v>
      </c>
      <c r="H10" s="134"/>
      <c r="I10" s="134" t="s">
        <v>284</v>
      </c>
      <c r="J10" s="119"/>
      <c r="K10" s="129">
        <v>16138</v>
      </c>
      <c r="L10" s="130"/>
      <c r="M10" s="131">
        <v>16138000000</v>
      </c>
      <c r="N10" s="131"/>
      <c r="O10" s="131">
        <f t="shared" ref="O10:O47" si="0">M10-Q10</f>
        <v>16522316787</v>
      </c>
      <c r="P10" s="131"/>
      <c r="Q10" s="131">
        <v>-384316787</v>
      </c>
      <c r="R10" s="120"/>
      <c r="S10" s="120"/>
    </row>
    <row r="11" spans="1:19" ht="48">
      <c r="A11" s="118" t="s">
        <v>222</v>
      </c>
      <c r="C11" s="134" t="s">
        <v>284</v>
      </c>
      <c r="D11" s="134"/>
      <c r="E11" s="134" t="s">
        <v>284</v>
      </c>
      <c r="F11" s="134"/>
      <c r="G11" s="134" t="s">
        <v>284</v>
      </c>
      <c r="H11" s="134"/>
      <c r="I11" s="134" t="s">
        <v>284</v>
      </c>
      <c r="J11" s="119"/>
      <c r="K11" s="129">
        <v>1000</v>
      </c>
      <c r="L11" s="130"/>
      <c r="M11" s="131">
        <v>1000000000</v>
      </c>
      <c r="N11" s="131"/>
      <c r="O11" s="131">
        <f t="shared" si="0"/>
        <v>1009816937</v>
      </c>
      <c r="P11" s="131"/>
      <c r="Q11" s="131">
        <v>-9816937</v>
      </c>
      <c r="R11" s="120"/>
      <c r="S11" s="120"/>
    </row>
    <row r="12" spans="1:19" ht="48">
      <c r="A12" s="118" t="s">
        <v>223</v>
      </c>
      <c r="C12" s="134" t="s">
        <v>284</v>
      </c>
      <c r="D12" s="134"/>
      <c r="E12" s="134" t="s">
        <v>284</v>
      </c>
      <c r="F12" s="134"/>
      <c r="G12" s="134" t="s">
        <v>284</v>
      </c>
      <c r="H12" s="134"/>
      <c r="I12" s="134" t="s">
        <v>284</v>
      </c>
      <c r="J12" s="119"/>
      <c r="K12" s="129">
        <v>254</v>
      </c>
      <c r="L12" s="130"/>
      <c r="M12" s="131">
        <v>254000000</v>
      </c>
      <c r="N12" s="131"/>
      <c r="O12" s="131">
        <f t="shared" si="0"/>
        <v>256493502</v>
      </c>
      <c r="P12" s="131"/>
      <c r="Q12" s="131">
        <v>-2493502</v>
      </c>
      <c r="R12" s="120"/>
      <c r="S12" s="120"/>
    </row>
    <row r="13" spans="1:19" ht="33" customHeight="1">
      <c r="A13" s="118" t="s">
        <v>17</v>
      </c>
      <c r="C13" s="134" t="s">
        <v>284</v>
      </c>
      <c r="D13" s="134"/>
      <c r="E13" s="134" t="s">
        <v>284</v>
      </c>
      <c r="F13" s="134"/>
      <c r="G13" s="134" t="s">
        <v>284</v>
      </c>
      <c r="H13" s="134"/>
      <c r="I13" s="134" t="s">
        <v>284</v>
      </c>
      <c r="J13" s="119"/>
      <c r="K13" s="129">
        <v>166751</v>
      </c>
      <c r="L13" s="130"/>
      <c r="M13" s="131">
        <v>23614678406</v>
      </c>
      <c r="N13" s="131"/>
      <c r="O13" s="131">
        <f t="shared" si="0"/>
        <v>41550962845</v>
      </c>
      <c r="P13" s="131"/>
      <c r="Q13" s="131">
        <v>-17936284439</v>
      </c>
      <c r="R13" s="120"/>
      <c r="S13" s="120"/>
    </row>
    <row r="14" spans="1:19" ht="28.5" customHeight="1">
      <c r="A14" s="118" t="s">
        <v>237</v>
      </c>
      <c r="C14" s="134" t="s">
        <v>284</v>
      </c>
      <c r="D14" s="134"/>
      <c r="E14" s="134" t="s">
        <v>284</v>
      </c>
      <c r="F14" s="134"/>
      <c r="G14" s="134" t="s">
        <v>284</v>
      </c>
      <c r="H14" s="134"/>
      <c r="I14" s="134" t="s">
        <v>284</v>
      </c>
      <c r="J14" s="119"/>
      <c r="K14" s="129">
        <v>150</v>
      </c>
      <c r="L14" s="130"/>
      <c r="M14" s="131">
        <v>5821163</v>
      </c>
      <c r="N14" s="131"/>
      <c r="O14" s="131">
        <f t="shared" si="0"/>
        <v>7314233</v>
      </c>
      <c r="P14" s="131"/>
      <c r="Q14" s="131">
        <v>-1493070</v>
      </c>
      <c r="R14" s="120"/>
      <c r="S14" s="120"/>
    </row>
    <row r="15" spans="1:19" ht="48">
      <c r="A15" s="118" t="s">
        <v>238</v>
      </c>
      <c r="C15" s="134" t="s">
        <v>284</v>
      </c>
      <c r="D15" s="134"/>
      <c r="E15" s="134" t="s">
        <v>284</v>
      </c>
      <c r="F15" s="134"/>
      <c r="G15" s="134" t="s">
        <v>284</v>
      </c>
      <c r="H15" s="134"/>
      <c r="I15" s="134" t="s">
        <v>284</v>
      </c>
      <c r="J15" s="119"/>
      <c r="K15" s="129">
        <v>7252</v>
      </c>
      <c r="L15" s="130"/>
      <c r="M15" s="131">
        <v>6271995289</v>
      </c>
      <c r="N15" s="131"/>
      <c r="O15" s="131">
        <f t="shared" si="0"/>
        <v>6121646425</v>
      </c>
      <c r="P15" s="131"/>
      <c r="Q15" s="131">
        <v>150348864</v>
      </c>
      <c r="R15" s="120"/>
      <c r="S15" s="120"/>
    </row>
    <row r="16" spans="1:19" ht="48">
      <c r="A16" s="118" t="s">
        <v>239</v>
      </c>
      <c r="C16" s="134" t="s">
        <v>284</v>
      </c>
      <c r="D16" s="134"/>
      <c r="E16" s="134" t="s">
        <v>284</v>
      </c>
      <c r="F16" s="134"/>
      <c r="G16" s="134" t="s">
        <v>284</v>
      </c>
      <c r="H16" s="134"/>
      <c r="I16" s="134" t="s">
        <v>284</v>
      </c>
      <c r="J16" s="119"/>
      <c r="K16" s="129">
        <v>7000</v>
      </c>
      <c r="L16" s="130"/>
      <c r="M16" s="131">
        <v>6348648103</v>
      </c>
      <c r="N16" s="131"/>
      <c r="O16" s="131">
        <f t="shared" si="0"/>
        <v>6088095227</v>
      </c>
      <c r="P16" s="131"/>
      <c r="Q16" s="131">
        <v>260552876</v>
      </c>
      <c r="R16" s="120"/>
      <c r="S16" s="120"/>
    </row>
    <row r="17" spans="1:19" ht="37.5" customHeight="1">
      <c r="A17" s="118" t="s">
        <v>103</v>
      </c>
      <c r="C17" s="134" t="s">
        <v>284</v>
      </c>
      <c r="D17" s="134"/>
      <c r="E17" s="134" t="s">
        <v>284</v>
      </c>
      <c r="F17" s="134"/>
      <c r="G17" s="134" t="s">
        <v>284</v>
      </c>
      <c r="H17" s="134"/>
      <c r="I17" s="134" t="s">
        <v>284</v>
      </c>
      <c r="J17" s="119"/>
      <c r="K17" s="129">
        <v>35000</v>
      </c>
      <c r="L17" s="130"/>
      <c r="M17" s="131">
        <v>29408730711</v>
      </c>
      <c r="N17" s="131"/>
      <c r="O17" s="131">
        <f t="shared" si="0"/>
        <v>28198791330</v>
      </c>
      <c r="P17" s="131"/>
      <c r="Q17" s="131">
        <v>1209939381</v>
      </c>
      <c r="R17" s="120"/>
      <c r="S17" s="120"/>
    </row>
    <row r="18" spans="1:19" ht="37.5" customHeight="1">
      <c r="A18" s="118" t="s">
        <v>240</v>
      </c>
      <c r="C18" s="134" t="s">
        <v>284</v>
      </c>
      <c r="D18" s="134"/>
      <c r="E18" s="134" t="s">
        <v>284</v>
      </c>
      <c r="F18" s="134"/>
      <c r="G18" s="134" t="s">
        <v>284</v>
      </c>
      <c r="H18" s="134"/>
      <c r="I18" s="134" t="s">
        <v>284</v>
      </c>
      <c r="J18" s="119"/>
      <c r="K18" s="129">
        <v>854</v>
      </c>
      <c r="L18" s="130"/>
      <c r="M18" s="131">
        <v>854000000</v>
      </c>
      <c r="N18" s="131"/>
      <c r="O18" s="131">
        <f t="shared" si="0"/>
        <v>842632517</v>
      </c>
      <c r="P18" s="131"/>
      <c r="Q18" s="131">
        <v>11367483</v>
      </c>
      <c r="R18" s="120"/>
      <c r="S18" s="120"/>
    </row>
    <row r="19" spans="1:19" ht="37.5" customHeight="1">
      <c r="A19" s="118" t="s">
        <v>241</v>
      </c>
      <c r="C19" s="134" t="s">
        <v>284</v>
      </c>
      <c r="D19" s="134"/>
      <c r="E19" s="134" t="s">
        <v>284</v>
      </c>
      <c r="F19" s="134"/>
      <c r="G19" s="134" t="s">
        <v>284</v>
      </c>
      <c r="H19" s="134"/>
      <c r="I19" s="134" t="s">
        <v>284</v>
      </c>
      <c r="J19" s="119"/>
      <c r="K19" s="129">
        <v>11673</v>
      </c>
      <c r="L19" s="130"/>
      <c r="M19" s="131">
        <v>11673000000</v>
      </c>
      <c r="N19" s="131"/>
      <c r="O19" s="131">
        <f t="shared" si="0"/>
        <v>11534615024</v>
      </c>
      <c r="P19" s="131"/>
      <c r="Q19" s="131">
        <v>138384976</v>
      </c>
      <c r="R19" s="120"/>
      <c r="S19" s="120"/>
    </row>
    <row r="20" spans="1:19" ht="37.5" customHeight="1">
      <c r="A20" s="118" t="s">
        <v>113</v>
      </c>
      <c r="C20" s="134" t="s">
        <v>284</v>
      </c>
      <c r="D20" s="134"/>
      <c r="E20" s="134" t="s">
        <v>284</v>
      </c>
      <c r="F20" s="134"/>
      <c r="G20" s="134" t="s">
        <v>284</v>
      </c>
      <c r="H20" s="134"/>
      <c r="I20" s="134" t="s">
        <v>284</v>
      </c>
      <c r="J20" s="119"/>
      <c r="K20" s="129">
        <v>5847</v>
      </c>
      <c r="L20" s="130"/>
      <c r="M20" s="131">
        <v>4876104595</v>
      </c>
      <c r="N20" s="131"/>
      <c r="O20" s="131">
        <f t="shared" si="0"/>
        <v>4823267976</v>
      </c>
      <c r="P20" s="131"/>
      <c r="Q20" s="131">
        <v>52836619</v>
      </c>
      <c r="R20" s="120"/>
      <c r="S20" s="120"/>
    </row>
    <row r="21" spans="1:19" ht="37.5" customHeight="1">
      <c r="A21" s="118" t="s">
        <v>242</v>
      </c>
      <c r="C21" s="134" t="s">
        <v>284</v>
      </c>
      <c r="D21" s="134"/>
      <c r="E21" s="134" t="s">
        <v>284</v>
      </c>
      <c r="F21" s="134"/>
      <c r="G21" s="134" t="s">
        <v>284</v>
      </c>
      <c r="H21" s="134"/>
      <c r="I21" s="134" t="s">
        <v>284</v>
      </c>
      <c r="J21" s="119"/>
      <c r="K21" s="129">
        <v>64952</v>
      </c>
      <c r="L21" s="130"/>
      <c r="M21" s="131">
        <v>64952000000</v>
      </c>
      <c r="N21" s="131"/>
      <c r="O21" s="131">
        <f t="shared" si="0"/>
        <v>64518765374</v>
      </c>
      <c r="P21" s="131"/>
      <c r="Q21" s="131">
        <v>433234626</v>
      </c>
      <c r="R21" s="120"/>
      <c r="S21" s="120"/>
    </row>
    <row r="22" spans="1:19" ht="37.5" customHeight="1">
      <c r="A22" s="118" t="s">
        <v>117</v>
      </c>
      <c r="C22" s="134" t="s">
        <v>284</v>
      </c>
      <c r="D22" s="134"/>
      <c r="E22" s="134" t="s">
        <v>284</v>
      </c>
      <c r="F22" s="134"/>
      <c r="G22" s="134" t="s">
        <v>284</v>
      </c>
      <c r="H22" s="134"/>
      <c r="I22" s="134" t="s">
        <v>284</v>
      </c>
      <c r="J22" s="119"/>
      <c r="K22" s="129">
        <v>15392</v>
      </c>
      <c r="L22" s="130"/>
      <c r="M22" s="131">
        <v>12537006958</v>
      </c>
      <c r="N22" s="131"/>
      <c r="O22" s="131">
        <f t="shared" si="0"/>
        <v>12229303179</v>
      </c>
      <c r="P22" s="131"/>
      <c r="Q22" s="131">
        <v>307703779</v>
      </c>
      <c r="R22" s="120"/>
      <c r="S22" s="120"/>
    </row>
    <row r="23" spans="1:19" ht="31.5" customHeight="1">
      <c r="A23" s="118" t="s">
        <v>18</v>
      </c>
      <c r="C23" s="134" t="s">
        <v>284</v>
      </c>
      <c r="D23" s="134"/>
      <c r="E23" s="134" t="s">
        <v>284</v>
      </c>
      <c r="F23" s="134"/>
      <c r="G23" s="134" t="s">
        <v>284</v>
      </c>
      <c r="H23" s="134"/>
      <c r="I23" s="134" t="s">
        <v>284</v>
      </c>
      <c r="J23" s="119"/>
      <c r="K23" s="129">
        <v>2900000</v>
      </c>
      <c r="L23" s="130"/>
      <c r="M23" s="131">
        <v>10940133776</v>
      </c>
      <c r="N23" s="131"/>
      <c r="O23" s="131">
        <f t="shared" si="0"/>
        <v>16358518191</v>
      </c>
      <c r="P23" s="131"/>
      <c r="Q23" s="131">
        <v>-5418384415</v>
      </c>
      <c r="R23" s="120"/>
      <c r="S23" s="120"/>
    </row>
    <row r="24" spans="1:19" ht="31.5" customHeight="1">
      <c r="A24" s="118" t="s">
        <v>23</v>
      </c>
      <c r="C24" s="134" t="s">
        <v>284</v>
      </c>
      <c r="D24" s="134"/>
      <c r="E24" s="134" t="s">
        <v>284</v>
      </c>
      <c r="F24" s="134"/>
      <c r="G24" s="134" t="s">
        <v>284</v>
      </c>
      <c r="H24" s="134"/>
      <c r="I24" s="134" t="s">
        <v>284</v>
      </c>
      <c r="J24" s="119"/>
      <c r="K24" s="129">
        <v>4900000</v>
      </c>
      <c r="L24" s="130"/>
      <c r="M24" s="131">
        <v>56599863832</v>
      </c>
      <c r="N24" s="131"/>
      <c r="O24" s="131">
        <f t="shared" si="0"/>
        <v>54151847316</v>
      </c>
      <c r="P24" s="131"/>
      <c r="Q24" s="131">
        <v>2448016516</v>
      </c>
      <c r="R24" s="120"/>
      <c r="S24" s="120"/>
    </row>
    <row r="25" spans="1:19" ht="55.5" customHeight="1">
      <c r="A25" s="118" t="s">
        <v>189</v>
      </c>
      <c r="C25" s="134" t="s">
        <v>284</v>
      </c>
      <c r="D25" s="134"/>
      <c r="E25" s="134" t="s">
        <v>284</v>
      </c>
      <c r="F25" s="134"/>
      <c r="G25" s="134" t="s">
        <v>284</v>
      </c>
      <c r="H25" s="134"/>
      <c r="I25" s="134" t="s">
        <v>284</v>
      </c>
      <c r="J25" s="119"/>
      <c r="K25" s="129">
        <v>130333</v>
      </c>
      <c r="L25" s="130"/>
      <c r="M25" s="131">
        <v>3122336222</v>
      </c>
      <c r="N25" s="131"/>
      <c r="O25" s="131">
        <f t="shared" si="0"/>
        <v>5215589348</v>
      </c>
      <c r="P25" s="131"/>
      <c r="Q25" s="131">
        <v>-2093253126</v>
      </c>
      <c r="R25" s="120"/>
      <c r="S25" s="120"/>
    </row>
    <row r="26" spans="1:19" ht="53.25" customHeight="1">
      <c r="A26" s="118" t="s">
        <v>192</v>
      </c>
      <c r="C26" s="134" t="s">
        <v>284</v>
      </c>
      <c r="D26" s="134"/>
      <c r="E26" s="134" t="s">
        <v>284</v>
      </c>
      <c r="F26" s="134"/>
      <c r="G26" s="134" t="s">
        <v>284</v>
      </c>
      <c r="H26" s="134"/>
      <c r="I26" s="134" t="s">
        <v>284</v>
      </c>
      <c r="J26" s="119"/>
      <c r="K26" s="129">
        <v>2000000</v>
      </c>
      <c r="L26" s="130"/>
      <c r="M26" s="131">
        <v>21392903147</v>
      </c>
      <c r="N26" s="131"/>
      <c r="O26" s="131">
        <f t="shared" si="0"/>
        <v>23453814461</v>
      </c>
      <c r="P26" s="131"/>
      <c r="Q26" s="131">
        <v>-2060911314</v>
      </c>
      <c r="R26" s="120"/>
      <c r="S26" s="120"/>
    </row>
    <row r="27" spans="1:19" ht="31.5" customHeight="1">
      <c r="A27" s="118" t="s">
        <v>194</v>
      </c>
      <c r="C27" s="134" t="s">
        <v>284</v>
      </c>
      <c r="D27" s="134"/>
      <c r="E27" s="134" t="s">
        <v>284</v>
      </c>
      <c r="F27" s="134"/>
      <c r="G27" s="134" t="s">
        <v>284</v>
      </c>
      <c r="H27" s="134"/>
      <c r="I27" s="134" t="s">
        <v>284</v>
      </c>
      <c r="J27" s="119"/>
      <c r="K27" s="129">
        <v>2000</v>
      </c>
      <c r="L27" s="130"/>
      <c r="M27" s="131">
        <v>44189501</v>
      </c>
      <c r="N27" s="131"/>
      <c r="O27" s="131">
        <f t="shared" si="0"/>
        <v>42626533</v>
      </c>
      <c r="P27" s="131"/>
      <c r="Q27" s="131">
        <v>1562968</v>
      </c>
      <c r="R27" s="120"/>
      <c r="S27" s="120"/>
    </row>
    <row r="28" spans="1:19" ht="31.5" customHeight="1">
      <c r="A28" s="118" t="s">
        <v>285</v>
      </c>
      <c r="C28" s="134" t="s">
        <v>284</v>
      </c>
      <c r="D28" s="134"/>
      <c r="E28" s="134" t="s">
        <v>284</v>
      </c>
      <c r="F28" s="134"/>
      <c r="G28" s="134" t="s">
        <v>284</v>
      </c>
      <c r="H28" s="134"/>
      <c r="I28" s="134" t="s">
        <v>284</v>
      </c>
      <c r="J28" s="119"/>
      <c r="K28" s="129">
        <v>5000</v>
      </c>
      <c r="L28" s="130"/>
      <c r="M28" s="131">
        <v>89017179</v>
      </c>
      <c r="N28" s="131"/>
      <c r="O28" s="131">
        <f t="shared" si="0"/>
        <v>26596245</v>
      </c>
      <c r="P28" s="131"/>
      <c r="Q28" s="131">
        <v>62420934</v>
      </c>
      <c r="R28" s="120"/>
      <c r="S28" s="120"/>
    </row>
    <row r="29" spans="1:19" ht="31.5" customHeight="1">
      <c r="A29" s="118" t="s">
        <v>38</v>
      </c>
      <c r="C29" s="134" t="s">
        <v>284</v>
      </c>
      <c r="D29" s="134"/>
      <c r="E29" s="134" t="s">
        <v>284</v>
      </c>
      <c r="F29" s="134"/>
      <c r="G29" s="134" t="s">
        <v>284</v>
      </c>
      <c r="H29" s="134"/>
      <c r="I29" s="134" t="s">
        <v>284</v>
      </c>
      <c r="J29" s="119"/>
      <c r="K29" s="129">
        <v>2000000</v>
      </c>
      <c r="L29" s="130"/>
      <c r="M29" s="131">
        <v>77644945126</v>
      </c>
      <c r="N29" s="131"/>
      <c r="O29" s="131">
        <f t="shared" si="0"/>
        <v>76464744249</v>
      </c>
      <c r="P29" s="131"/>
      <c r="Q29" s="131">
        <v>1180200877</v>
      </c>
      <c r="R29" s="120"/>
      <c r="S29" s="120"/>
    </row>
    <row r="30" spans="1:19" ht="43.5" customHeight="1">
      <c r="A30" s="118" t="s">
        <v>243</v>
      </c>
      <c r="C30" s="134" t="s">
        <v>284</v>
      </c>
      <c r="D30" s="134"/>
      <c r="E30" s="134" t="s">
        <v>284</v>
      </c>
      <c r="F30" s="134"/>
      <c r="G30" s="134" t="s">
        <v>284</v>
      </c>
      <c r="H30" s="134"/>
      <c r="I30" s="134" t="s">
        <v>284</v>
      </c>
      <c r="J30" s="119"/>
      <c r="K30" s="129">
        <v>33382</v>
      </c>
      <c r="L30" s="130"/>
      <c r="M30" s="131">
        <v>462576325</v>
      </c>
      <c r="N30" s="131"/>
      <c r="O30" s="131">
        <f t="shared" si="0"/>
        <v>412220436</v>
      </c>
      <c r="P30" s="131"/>
      <c r="Q30" s="131">
        <v>50355889</v>
      </c>
      <c r="R30" s="120"/>
      <c r="S30" s="120"/>
    </row>
    <row r="31" spans="1:19" ht="31.5" customHeight="1">
      <c r="A31" s="118" t="s">
        <v>41</v>
      </c>
      <c r="C31" s="134" t="s">
        <v>284</v>
      </c>
      <c r="D31" s="134"/>
      <c r="E31" s="134" t="s">
        <v>284</v>
      </c>
      <c r="F31" s="134"/>
      <c r="G31" s="134" t="s">
        <v>284</v>
      </c>
      <c r="H31" s="134"/>
      <c r="I31" s="134" t="s">
        <v>284</v>
      </c>
      <c r="J31" s="119"/>
      <c r="K31" s="129">
        <v>800000</v>
      </c>
      <c r="L31" s="130"/>
      <c r="M31" s="131">
        <v>20154989894</v>
      </c>
      <c r="N31" s="131"/>
      <c r="O31" s="131">
        <f t="shared" si="0"/>
        <v>20869172706</v>
      </c>
      <c r="P31" s="131"/>
      <c r="Q31" s="131">
        <v>-714182812</v>
      </c>
      <c r="R31" s="120"/>
      <c r="S31" s="120"/>
    </row>
    <row r="32" spans="1:19" ht="31.5" customHeight="1">
      <c r="A32" s="118" t="s">
        <v>42</v>
      </c>
      <c r="C32" s="134" t="s">
        <v>284</v>
      </c>
      <c r="D32" s="134"/>
      <c r="E32" s="134" t="s">
        <v>284</v>
      </c>
      <c r="F32" s="134"/>
      <c r="G32" s="134" t="s">
        <v>284</v>
      </c>
      <c r="H32" s="134"/>
      <c r="I32" s="134" t="s">
        <v>284</v>
      </c>
      <c r="J32" s="119"/>
      <c r="K32" s="129">
        <v>1000000</v>
      </c>
      <c r="L32" s="130"/>
      <c r="M32" s="131">
        <v>19559362826</v>
      </c>
      <c r="N32" s="131"/>
      <c r="O32" s="131">
        <f t="shared" si="0"/>
        <v>23367771326</v>
      </c>
      <c r="P32" s="131"/>
      <c r="Q32" s="131">
        <v>-3808408500</v>
      </c>
      <c r="R32" s="120"/>
      <c r="S32" s="120"/>
    </row>
    <row r="33" spans="1:19" ht="31.5" customHeight="1">
      <c r="A33" s="118" t="s">
        <v>45</v>
      </c>
      <c r="C33" s="134" t="s">
        <v>284</v>
      </c>
      <c r="D33" s="134"/>
      <c r="E33" s="134" t="s">
        <v>284</v>
      </c>
      <c r="F33" s="134"/>
      <c r="G33" s="134" t="s">
        <v>284</v>
      </c>
      <c r="H33" s="134"/>
      <c r="I33" s="134" t="s">
        <v>284</v>
      </c>
      <c r="J33" s="119"/>
      <c r="K33" s="129">
        <v>603478</v>
      </c>
      <c r="L33" s="130"/>
      <c r="M33" s="131">
        <v>32812761669</v>
      </c>
      <c r="N33" s="131"/>
      <c r="O33" s="131">
        <f t="shared" si="0"/>
        <v>44624908175</v>
      </c>
      <c r="P33" s="131"/>
      <c r="Q33" s="131">
        <v>-11812146506</v>
      </c>
      <c r="R33" s="120"/>
      <c r="S33" s="120"/>
    </row>
    <row r="34" spans="1:19" ht="31.5" customHeight="1">
      <c r="A34" s="118" t="s">
        <v>46</v>
      </c>
      <c r="C34" s="134" t="s">
        <v>284</v>
      </c>
      <c r="D34" s="134"/>
      <c r="E34" s="134" t="s">
        <v>284</v>
      </c>
      <c r="F34" s="134"/>
      <c r="G34" s="134" t="s">
        <v>284</v>
      </c>
      <c r="H34" s="134"/>
      <c r="I34" s="134" t="s">
        <v>284</v>
      </c>
      <c r="J34" s="119"/>
      <c r="K34" s="129">
        <v>5000000</v>
      </c>
      <c r="L34" s="130"/>
      <c r="M34" s="131">
        <v>77679042047</v>
      </c>
      <c r="N34" s="131"/>
      <c r="O34" s="131">
        <f t="shared" si="0"/>
        <v>88361766707</v>
      </c>
      <c r="P34" s="131"/>
      <c r="Q34" s="131">
        <v>-10682724660</v>
      </c>
      <c r="R34" s="120"/>
      <c r="S34" s="120"/>
    </row>
    <row r="35" spans="1:19" ht="45.75" customHeight="1">
      <c r="A35" s="118" t="s">
        <v>47</v>
      </c>
      <c r="C35" s="134" t="s">
        <v>284</v>
      </c>
      <c r="D35" s="134"/>
      <c r="E35" s="134" t="s">
        <v>284</v>
      </c>
      <c r="F35" s="134"/>
      <c r="G35" s="134" t="s">
        <v>284</v>
      </c>
      <c r="H35" s="134"/>
      <c r="I35" s="134" t="s">
        <v>284</v>
      </c>
      <c r="J35" s="119"/>
      <c r="K35" s="129">
        <v>248620</v>
      </c>
      <c r="L35" s="130"/>
      <c r="M35" s="131">
        <v>8404453671</v>
      </c>
      <c r="N35" s="131"/>
      <c r="O35" s="131">
        <f t="shared" si="0"/>
        <v>9782894895</v>
      </c>
      <c r="P35" s="131"/>
      <c r="Q35" s="131">
        <v>-1378441224</v>
      </c>
      <c r="R35" s="120"/>
      <c r="S35" s="120"/>
    </row>
    <row r="36" spans="1:19" ht="44.25" customHeight="1">
      <c r="A36" s="118" t="s">
        <v>228</v>
      </c>
      <c r="C36" s="134" t="s">
        <v>284</v>
      </c>
      <c r="D36" s="134"/>
      <c r="E36" s="134" t="s">
        <v>284</v>
      </c>
      <c r="F36" s="134"/>
      <c r="G36" s="134" t="s">
        <v>284</v>
      </c>
      <c r="H36" s="134"/>
      <c r="I36" s="134" t="s">
        <v>284</v>
      </c>
      <c r="J36" s="119"/>
      <c r="K36" s="129">
        <v>228</v>
      </c>
      <c r="L36" s="130"/>
      <c r="M36" s="131">
        <v>228000000</v>
      </c>
      <c r="N36" s="131"/>
      <c r="O36" s="131">
        <f t="shared" si="0"/>
        <v>230238262</v>
      </c>
      <c r="P36" s="131"/>
      <c r="Q36" s="131">
        <v>-2238262</v>
      </c>
      <c r="R36" s="120"/>
      <c r="S36" s="120"/>
    </row>
    <row r="37" spans="1:19" ht="42" customHeight="1">
      <c r="A37" s="118" t="s">
        <v>229</v>
      </c>
      <c r="C37" s="134" t="s">
        <v>284</v>
      </c>
      <c r="D37" s="134"/>
      <c r="E37" s="134" t="s">
        <v>284</v>
      </c>
      <c r="F37" s="134"/>
      <c r="G37" s="134" t="s">
        <v>284</v>
      </c>
      <c r="H37" s="134"/>
      <c r="I37" s="134" t="s">
        <v>284</v>
      </c>
      <c r="J37" s="119"/>
      <c r="K37" s="129">
        <v>103300</v>
      </c>
      <c r="L37" s="130"/>
      <c r="M37" s="131">
        <v>103282824520</v>
      </c>
      <c r="N37" s="131"/>
      <c r="O37" s="131">
        <f t="shared" si="0"/>
        <v>102867774187</v>
      </c>
      <c r="P37" s="131"/>
      <c r="Q37" s="131">
        <v>415050333</v>
      </c>
      <c r="R37" s="120"/>
      <c r="S37" s="120"/>
    </row>
    <row r="38" spans="1:19" ht="31.5" customHeight="1">
      <c r="A38" s="118" t="s">
        <v>244</v>
      </c>
      <c r="C38" s="134" t="s">
        <v>284</v>
      </c>
      <c r="D38" s="134"/>
      <c r="E38" s="134" t="s">
        <v>284</v>
      </c>
      <c r="F38" s="134"/>
      <c r="G38" s="134" t="s">
        <v>284</v>
      </c>
      <c r="H38" s="134"/>
      <c r="I38" s="134" t="s">
        <v>284</v>
      </c>
      <c r="J38" s="119"/>
      <c r="K38" s="129">
        <v>17060</v>
      </c>
      <c r="L38" s="130"/>
      <c r="M38" s="131">
        <v>17060000000</v>
      </c>
      <c r="N38" s="131"/>
      <c r="O38" s="131">
        <f t="shared" si="0"/>
        <v>17056907875</v>
      </c>
      <c r="P38" s="131"/>
      <c r="Q38" s="131">
        <v>3092125</v>
      </c>
      <c r="R38" s="120"/>
      <c r="S38" s="120"/>
    </row>
    <row r="39" spans="1:19" ht="31.5" customHeight="1">
      <c r="A39" s="118" t="s">
        <v>49</v>
      </c>
      <c r="C39" s="134" t="s">
        <v>284</v>
      </c>
      <c r="D39" s="134"/>
      <c r="E39" s="134" t="s">
        <v>284</v>
      </c>
      <c r="F39" s="134"/>
      <c r="G39" s="134" t="s">
        <v>284</v>
      </c>
      <c r="H39" s="134"/>
      <c r="I39" s="134" t="s">
        <v>284</v>
      </c>
      <c r="J39" s="119"/>
      <c r="K39" s="129">
        <v>1500000</v>
      </c>
      <c r="L39" s="130"/>
      <c r="M39" s="131">
        <v>30084994723</v>
      </c>
      <c r="N39" s="131"/>
      <c r="O39" s="131">
        <f t="shared" si="0"/>
        <v>50512638326</v>
      </c>
      <c r="P39" s="131"/>
      <c r="Q39" s="131">
        <v>-20427643603</v>
      </c>
      <c r="R39" s="120"/>
      <c r="S39" s="120"/>
    </row>
    <row r="40" spans="1:19" ht="31.5" customHeight="1">
      <c r="A40" s="118" t="s">
        <v>51</v>
      </c>
      <c r="C40" s="134" t="s">
        <v>284</v>
      </c>
      <c r="D40" s="134"/>
      <c r="E40" s="134" t="s">
        <v>284</v>
      </c>
      <c r="F40" s="134"/>
      <c r="G40" s="134" t="s">
        <v>284</v>
      </c>
      <c r="H40" s="134"/>
      <c r="I40" s="134" t="s">
        <v>284</v>
      </c>
      <c r="J40" s="119"/>
      <c r="K40" s="129">
        <v>100000</v>
      </c>
      <c r="L40" s="130"/>
      <c r="M40" s="131">
        <v>1714736330</v>
      </c>
      <c r="N40" s="131"/>
      <c r="O40" s="131">
        <f t="shared" si="0"/>
        <v>2804097477</v>
      </c>
      <c r="P40" s="131"/>
      <c r="Q40" s="131">
        <v>-1089361147</v>
      </c>
      <c r="R40" s="120"/>
      <c r="S40" s="120"/>
    </row>
    <row r="41" spans="1:19" ht="31.5" customHeight="1">
      <c r="A41" s="118" t="s">
        <v>54</v>
      </c>
      <c r="C41" s="134" t="s">
        <v>284</v>
      </c>
      <c r="D41" s="134"/>
      <c r="E41" s="134" t="s">
        <v>284</v>
      </c>
      <c r="F41" s="134"/>
      <c r="G41" s="134" t="s">
        <v>284</v>
      </c>
      <c r="H41" s="134"/>
      <c r="I41" s="134" t="s">
        <v>284</v>
      </c>
      <c r="J41" s="119"/>
      <c r="K41" s="129">
        <v>300000</v>
      </c>
      <c r="L41" s="130"/>
      <c r="M41" s="131">
        <v>5254548321</v>
      </c>
      <c r="N41" s="131"/>
      <c r="O41" s="131">
        <f t="shared" si="0"/>
        <v>10794677721</v>
      </c>
      <c r="P41" s="131"/>
      <c r="Q41" s="131">
        <v>-5540129400</v>
      </c>
      <c r="R41" s="120"/>
      <c r="S41" s="120"/>
    </row>
    <row r="42" spans="1:19" ht="31.5" customHeight="1">
      <c r="A42" s="118" t="s">
        <v>245</v>
      </c>
      <c r="C42" s="134" t="s">
        <v>284</v>
      </c>
      <c r="D42" s="134"/>
      <c r="E42" s="134" t="s">
        <v>284</v>
      </c>
      <c r="F42" s="134"/>
      <c r="G42" s="134" t="s">
        <v>284</v>
      </c>
      <c r="H42" s="134"/>
      <c r="I42" s="134" t="s">
        <v>284</v>
      </c>
      <c r="J42" s="119"/>
      <c r="K42" s="129">
        <v>11211</v>
      </c>
      <c r="L42" s="130"/>
      <c r="M42" s="131">
        <v>523447561</v>
      </c>
      <c r="N42" s="131"/>
      <c r="O42" s="131">
        <f t="shared" si="0"/>
        <v>461769648</v>
      </c>
      <c r="P42" s="131"/>
      <c r="Q42" s="131">
        <v>61677913</v>
      </c>
      <c r="R42" s="120"/>
      <c r="S42" s="120"/>
    </row>
    <row r="43" spans="1:19" ht="31.5" customHeight="1">
      <c r="A43" s="118" t="s">
        <v>246</v>
      </c>
      <c r="C43" s="134" t="s">
        <v>284</v>
      </c>
      <c r="D43" s="134"/>
      <c r="E43" s="134" t="s">
        <v>284</v>
      </c>
      <c r="F43" s="134"/>
      <c r="G43" s="134" t="s">
        <v>284</v>
      </c>
      <c r="H43" s="134"/>
      <c r="I43" s="134" t="s">
        <v>284</v>
      </c>
      <c r="J43" s="119"/>
      <c r="K43" s="129">
        <v>700000</v>
      </c>
      <c r="L43" s="130"/>
      <c r="M43" s="131">
        <v>25197439621</v>
      </c>
      <c r="N43" s="131"/>
      <c r="O43" s="131">
        <f t="shared" si="0"/>
        <v>25845744245</v>
      </c>
      <c r="P43" s="131"/>
      <c r="Q43" s="131">
        <v>-648304624</v>
      </c>
      <c r="R43" s="120"/>
      <c r="S43" s="120"/>
    </row>
    <row r="44" spans="1:19" ht="31.5" customHeight="1">
      <c r="A44" s="118" t="s">
        <v>286</v>
      </c>
      <c r="C44" s="134" t="s">
        <v>284</v>
      </c>
      <c r="D44" s="134"/>
      <c r="E44" s="134" t="s">
        <v>284</v>
      </c>
      <c r="F44" s="134"/>
      <c r="G44" s="134" t="s">
        <v>284</v>
      </c>
      <c r="H44" s="134"/>
      <c r="I44" s="134" t="s">
        <v>284</v>
      </c>
      <c r="J44" s="119"/>
      <c r="K44" s="129">
        <v>213043</v>
      </c>
      <c r="L44" s="130"/>
      <c r="M44" s="131">
        <v>6094871084</v>
      </c>
      <c r="N44" s="131"/>
      <c r="O44" s="131">
        <f t="shared" si="0"/>
        <v>7662456230</v>
      </c>
      <c r="P44" s="131"/>
      <c r="Q44" s="131">
        <v>-1567585146</v>
      </c>
      <c r="R44" s="120"/>
      <c r="S44" s="120"/>
    </row>
    <row r="45" spans="1:19" ht="31.5" customHeight="1">
      <c r="A45" s="118" t="s">
        <v>247</v>
      </c>
      <c r="C45" s="134" t="s">
        <v>284</v>
      </c>
      <c r="D45" s="134"/>
      <c r="E45" s="134" t="s">
        <v>284</v>
      </c>
      <c r="F45" s="134"/>
      <c r="G45" s="134" t="s">
        <v>284</v>
      </c>
      <c r="H45" s="134"/>
      <c r="I45" s="134" t="s">
        <v>284</v>
      </c>
      <c r="J45" s="119"/>
      <c r="K45" s="129">
        <v>250050</v>
      </c>
      <c r="L45" s="130"/>
      <c r="M45" s="131">
        <v>45070292387</v>
      </c>
      <c r="N45" s="131"/>
      <c r="O45" s="131">
        <f t="shared" si="0"/>
        <v>46699048541</v>
      </c>
      <c r="P45" s="131"/>
      <c r="Q45" s="131">
        <v>-1628756154</v>
      </c>
      <c r="R45" s="120"/>
      <c r="S45" s="120"/>
    </row>
    <row r="46" spans="1:19" ht="31.5" customHeight="1">
      <c r="A46" s="118" t="s">
        <v>60</v>
      </c>
      <c r="C46" s="134" t="s">
        <v>284</v>
      </c>
      <c r="D46" s="134"/>
      <c r="E46" s="134" t="s">
        <v>284</v>
      </c>
      <c r="F46" s="134"/>
      <c r="G46" s="134" t="s">
        <v>284</v>
      </c>
      <c r="H46" s="134"/>
      <c r="I46" s="134" t="s">
        <v>284</v>
      </c>
      <c r="J46" s="119"/>
      <c r="K46" s="129">
        <v>50000</v>
      </c>
      <c r="L46" s="130"/>
      <c r="M46" s="131">
        <v>3545344124</v>
      </c>
      <c r="N46" s="131"/>
      <c r="O46" s="131">
        <f t="shared" si="0"/>
        <v>4660065347</v>
      </c>
      <c r="P46" s="131"/>
      <c r="Q46" s="131">
        <v>-1114721223</v>
      </c>
      <c r="R46" s="120"/>
      <c r="S46" s="120"/>
    </row>
    <row r="47" spans="1:19" ht="31.5" customHeight="1">
      <c r="A47" s="118" t="s">
        <v>248</v>
      </c>
      <c r="C47" s="134" t="s">
        <v>284</v>
      </c>
      <c r="D47" s="134"/>
      <c r="E47" s="134" t="s">
        <v>284</v>
      </c>
      <c r="F47" s="134"/>
      <c r="G47" s="134" t="s">
        <v>284</v>
      </c>
      <c r="H47" s="134"/>
      <c r="I47" s="134" t="s">
        <v>284</v>
      </c>
      <c r="J47" s="119"/>
      <c r="K47" s="129">
        <v>2023691</v>
      </c>
      <c r="L47" s="130"/>
      <c r="M47" s="131">
        <v>53314019902</v>
      </c>
      <c r="N47" s="131"/>
      <c r="O47" s="131">
        <f t="shared" si="0"/>
        <v>54784843025</v>
      </c>
      <c r="P47" s="131"/>
      <c r="Q47" s="131">
        <v>-1470823123</v>
      </c>
      <c r="R47" s="120"/>
      <c r="S47" s="120"/>
    </row>
    <row r="48" spans="1:19" ht="31.5" customHeight="1" thickBot="1">
      <c r="A48" s="121" t="s">
        <v>63</v>
      </c>
      <c r="C48" s="135" t="s">
        <v>284</v>
      </c>
      <c r="E48" s="135" t="s">
        <v>284</v>
      </c>
      <c r="G48" s="135" t="s">
        <v>284</v>
      </c>
      <c r="I48" s="135" t="s">
        <v>284</v>
      </c>
      <c r="K48" s="132">
        <f>SUM(K9:$K$47)</f>
        <v>25224059</v>
      </c>
      <c r="L48" s="130"/>
      <c r="M48" s="133">
        <f>SUM(M9:$M$47)</f>
        <v>798611079013</v>
      </c>
      <c r="N48" s="131"/>
      <c r="O48" s="133">
        <f>SUM(O9:O47)</f>
        <v>881616685927</v>
      </c>
      <c r="P48" s="131"/>
      <c r="Q48" s="133">
        <f>SUM(Q9:$Q$47)</f>
        <v>-83005606914</v>
      </c>
      <c r="R48" s="120"/>
    </row>
    <row r="49" spans="1:17" ht="24.75" thickTop="1">
      <c r="C49" s="122"/>
      <c r="E49" s="122"/>
      <c r="G49" s="122"/>
      <c r="I49" s="122"/>
      <c r="K49" s="122"/>
      <c r="M49" s="122"/>
      <c r="O49" s="122"/>
      <c r="Q49" s="127"/>
    </row>
    <row r="51" spans="1:17">
      <c r="A51" s="123" t="s">
        <v>249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5"/>
    </row>
  </sheetData>
  <mergeCells count="7">
    <mergeCell ref="A51:Q51"/>
    <mergeCell ref="A1:Q1"/>
    <mergeCell ref="A2:Q2"/>
    <mergeCell ref="A5:Q5"/>
    <mergeCell ref="C7:I7"/>
    <mergeCell ref="K7:Q7"/>
    <mergeCell ref="A3:Q3"/>
  </mergeCells>
  <pageMargins left="0.7" right="0.7" top="0.75" bottom="0.75" header="0.3" footer="0.3"/>
  <pageSetup paperSize="9"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rightToLeft="1" tabSelected="1" view="pageBreakPreview" topLeftCell="A49" zoomScale="60" zoomScaleNormal="100" workbookViewId="0">
      <selection activeCell="Q71" sqref="Q71"/>
    </sheetView>
  </sheetViews>
  <sheetFormatPr defaultRowHeight="14.25"/>
  <cols>
    <col min="1" max="1" width="21.25" customWidth="1"/>
    <col min="2" max="2" width="1.375" customWidth="1"/>
    <col min="3" max="3" width="14.25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4.25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</cols>
  <sheetData>
    <row r="1" spans="1:17" ht="20.100000000000001" customHeight="1">
      <c r="A1" s="9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0.100000000000001" customHeight="1">
      <c r="A2" s="91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0.100000000000001" customHeight="1">
      <c r="A3" s="92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17" ht="15.75">
      <c r="A5" s="93" t="s">
        <v>250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s="13" customFormat="1" ht="18.75">
      <c r="C7" s="43" t="s">
        <v>180</v>
      </c>
      <c r="D7" s="44"/>
      <c r="E7" s="44"/>
      <c r="F7" s="44"/>
      <c r="G7" s="44"/>
      <c r="H7" s="44"/>
      <c r="I7" s="44"/>
      <c r="K7" s="43" t="s">
        <v>7</v>
      </c>
      <c r="L7" s="44"/>
      <c r="M7" s="44"/>
      <c r="N7" s="44"/>
      <c r="O7" s="44"/>
      <c r="P7" s="44"/>
      <c r="Q7" s="44"/>
    </row>
    <row r="8" spans="1:17" s="13" customFormat="1" ht="37.5">
      <c r="A8" s="26" t="s">
        <v>166</v>
      </c>
      <c r="C8" s="23" t="s">
        <v>9</v>
      </c>
      <c r="E8" s="23" t="s">
        <v>11</v>
      </c>
      <c r="G8" s="23" t="s">
        <v>235</v>
      </c>
      <c r="I8" s="23" t="s">
        <v>251</v>
      </c>
      <c r="K8" s="23" t="s">
        <v>9</v>
      </c>
      <c r="M8" s="23" t="s">
        <v>11</v>
      </c>
      <c r="O8" s="23" t="s">
        <v>235</v>
      </c>
      <c r="Q8" s="23" t="s">
        <v>251</v>
      </c>
    </row>
    <row r="9" spans="1:17" s="13" customFormat="1" ht="27.75" customHeight="1">
      <c r="A9" s="24" t="s">
        <v>223</v>
      </c>
      <c r="C9" s="27">
        <v>0</v>
      </c>
      <c r="D9" s="28"/>
      <c r="E9" s="27">
        <v>0</v>
      </c>
      <c r="F9" s="28"/>
      <c r="G9" s="27">
        <v>-256586497</v>
      </c>
      <c r="H9" s="28"/>
      <c r="I9" s="27">
        <v>256586497</v>
      </c>
      <c r="J9" s="28"/>
      <c r="K9" s="28"/>
      <c r="L9" s="28"/>
      <c r="M9" s="28"/>
      <c r="N9" s="28"/>
      <c r="O9" s="28"/>
      <c r="P9" s="28"/>
      <c r="Q9" s="28"/>
    </row>
    <row r="10" spans="1:17" s="13" customFormat="1" ht="20.25" customHeight="1">
      <c r="A10" s="24" t="s">
        <v>17</v>
      </c>
      <c r="C10" s="27">
        <v>206249</v>
      </c>
      <c r="D10" s="28"/>
      <c r="E10" s="27">
        <v>30560142215</v>
      </c>
      <c r="F10" s="28"/>
      <c r="G10" s="27">
        <v>27562108163</v>
      </c>
      <c r="H10" s="28"/>
      <c r="I10" s="27">
        <v>2998034052</v>
      </c>
      <c r="J10" s="28"/>
      <c r="K10" s="27">
        <v>206249</v>
      </c>
      <c r="L10" s="28"/>
      <c r="M10" s="27">
        <v>30560142215</v>
      </c>
      <c r="N10" s="28"/>
      <c r="O10" s="27">
        <v>51567891341</v>
      </c>
      <c r="P10" s="28"/>
      <c r="Q10" s="27">
        <v>-21007749126</v>
      </c>
    </row>
    <row r="11" spans="1:17" s="13" customFormat="1" ht="27.75" customHeight="1">
      <c r="A11" s="24" t="s">
        <v>79</v>
      </c>
      <c r="C11" s="27">
        <v>44598</v>
      </c>
      <c r="D11" s="28"/>
      <c r="E11" s="27">
        <v>39240776446</v>
      </c>
      <c r="F11" s="28"/>
      <c r="G11" s="27">
        <v>38715462638</v>
      </c>
      <c r="H11" s="28"/>
      <c r="I11" s="27">
        <v>525313808</v>
      </c>
      <c r="J11" s="28"/>
      <c r="K11" s="27">
        <v>44598</v>
      </c>
      <c r="L11" s="28"/>
      <c r="M11" s="27">
        <v>39240776446</v>
      </c>
      <c r="N11" s="28"/>
      <c r="O11" s="27">
        <v>35297749821</v>
      </c>
      <c r="P11" s="28"/>
      <c r="Q11" s="27">
        <v>3943026625</v>
      </c>
    </row>
    <row r="12" spans="1:17" s="13" customFormat="1" ht="27.75" customHeight="1">
      <c r="A12" s="24" t="s">
        <v>85</v>
      </c>
      <c r="C12" s="27">
        <v>3029</v>
      </c>
      <c r="D12" s="28"/>
      <c r="E12" s="27">
        <v>2442733429</v>
      </c>
      <c r="F12" s="28"/>
      <c r="G12" s="27">
        <v>2421125431</v>
      </c>
      <c r="H12" s="28"/>
      <c r="I12" s="27">
        <v>21607998</v>
      </c>
      <c r="J12" s="28"/>
      <c r="K12" s="27">
        <v>3029</v>
      </c>
      <c r="L12" s="28"/>
      <c r="M12" s="27">
        <v>2442733429</v>
      </c>
      <c r="N12" s="28"/>
      <c r="O12" s="27">
        <v>2261034950</v>
      </c>
      <c r="P12" s="28"/>
      <c r="Q12" s="27">
        <v>181698479</v>
      </c>
    </row>
    <row r="13" spans="1:17" s="13" customFormat="1" ht="27.75" customHeight="1">
      <c r="A13" s="24" t="s">
        <v>87</v>
      </c>
      <c r="C13" s="27">
        <v>13853</v>
      </c>
      <c r="D13" s="28"/>
      <c r="E13" s="27">
        <v>11126721201</v>
      </c>
      <c r="F13" s="28"/>
      <c r="G13" s="27">
        <v>10980889401</v>
      </c>
      <c r="H13" s="28"/>
      <c r="I13" s="27">
        <v>145831800</v>
      </c>
      <c r="J13" s="28"/>
      <c r="K13" s="27">
        <v>13853</v>
      </c>
      <c r="L13" s="28"/>
      <c r="M13" s="27">
        <v>11126721201</v>
      </c>
      <c r="N13" s="28"/>
      <c r="O13" s="27">
        <v>9879401551</v>
      </c>
      <c r="P13" s="28"/>
      <c r="Q13" s="27">
        <v>1247319650</v>
      </c>
    </row>
    <row r="14" spans="1:17" s="13" customFormat="1" ht="27.75" customHeight="1">
      <c r="A14" s="24" t="s">
        <v>91</v>
      </c>
      <c r="C14" s="27">
        <v>43499</v>
      </c>
      <c r="D14" s="28"/>
      <c r="E14" s="27">
        <v>34071722963</v>
      </c>
      <c r="F14" s="28"/>
      <c r="G14" s="27">
        <v>33925679796</v>
      </c>
      <c r="H14" s="28"/>
      <c r="I14" s="27">
        <v>146043167</v>
      </c>
      <c r="J14" s="28"/>
      <c r="K14" s="27">
        <v>43499</v>
      </c>
      <c r="L14" s="28"/>
      <c r="M14" s="27">
        <v>34071722963</v>
      </c>
      <c r="N14" s="28"/>
      <c r="O14" s="27">
        <v>32663216933</v>
      </c>
      <c r="P14" s="28"/>
      <c r="Q14" s="27">
        <v>1408506030</v>
      </c>
    </row>
    <row r="15" spans="1:17" s="13" customFormat="1" ht="27.75" customHeight="1">
      <c r="A15" s="24" t="s">
        <v>94</v>
      </c>
      <c r="C15" s="27">
        <v>48433</v>
      </c>
      <c r="D15" s="28"/>
      <c r="E15" s="27">
        <v>37862269291</v>
      </c>
      <c r="F15" s="28"/>
      <c r="G15" s="27">
        <v>37657628530</v>
      </c>
      <c r="H15" s="28"/>
      <c r="I15" s="27">
        <v>204640761</v>
      </c>
      <c r="J15" s="28"/>
      <c r="K15" s="27">
        <v>48433</v>
      </c>
      <c r="L15" s="28"/>
      <c r="M15" s="27">
        <v>37862269291</v>
      </c>
      <c r="N15" s="28"/>
      <c r="O15" s="27">
        <v>36239780001</v>
      </c>
      <c r="P15" s="28"/>
      <c r="Q15" s="27">
        <v>1622489290</v>
      </c>
    </row>
    <row r="16" spans="1:17" s="13" customFormat="1" ht="27.75" customHeight="1">
      <c r="A16" s="24" t="s">
        <v>97</v>
      </c>
      <c r="C16" s="27">
        <v>40933</v>
      </c>
      <c r="D16" s="28"/>
      <c r="E16" s="27">
        <v>31390984611</v>
      </c>
      <c r="F16" s="28"/>
      <c r="G16" s="27">
        <v>31882705465</v>
      </c>
      <c r="H16" s="28"/>
      <c r="I16" s="27">
        <v>-491720854</v>
      </c>
      <c r="J16" s="28"/>
      <c r="K16" s="27">
        <v>40933</v>
      </c>
      <c r="L16" s="28"/>
      <c r="M16" s="27">
        <v>31390984611</v>
      </c>
      <c r="N16" s="28"/>
      <c r="O16" s="27">
        <v>29794567974</v>
      </c>
      <c r="P16" s="28"/>
      <c r="Q16" s="27">
        <v>1596416637</v>
      </c>
    </row>
    <row r="17" spans="1:17" s="13" customFormat="1" ht="27.75" customHeight="1">
      <c r="A17" s="24" t="s">
        <v>100</v>
      </c>
      <c r="C17" s="27">
        <v>20000</v>
      </c>
      <c r="D17" s="28"/>
      <c r="E17" s="27">
        <v>12120242808</v>
      </c>
      <c r="F17" s="28"/>
      <c r="G17" s="27">
        <v>12070811769</v>
      </c>
      <c r="H17" s="28"/>
      <c r="I17" s="27">
        <v>49431039</v>
      </c>
      <c r="J17" s="28"/>
      <c r="K17" s="27">
        <v>20000</v>
      </c>
      <c r="L17" s="28"/>
      <c r="M17" s="27">
        <v>12120242808</v>
      </c>
      <c r="N17" s="28"/>
      <c r="O17" s="27">
        <v>11332705575</v>
      </c>
      <c r="P17" s="28"/>
      <c r="Q17" s="27">
        <v>787537233</v>
      </c>
    </row>
    <row r="18" spans="1:17" s="13" customFormat="1" ht="27.75" customHeight="1">
      <c r="A18" s="24" t="s">
        <v>103</v>
      </c>
      <c r="C18" s="27">
        <v>22266</v>
      </c>
      <c r="D18" s="28"/>
      <c r="E18" s="27">
        <v>20409546239</v>
      </c>
      <c r="F18" s="28"/>
      <c r="G18" s="27">
        <v>20099503863</v>
      </c>
      <c r="H18" s="28"/>
      <c r="I18" s="27">
        <v>310042376</v>
      </c>
      <c r="J18" s="28"/>
      <c r="K18" s="27">
        <v>22266</v>
      </c>
      <c r="L18" s="28"/>
      <c r="M18" s="27">
        <v>20409546239</v>
      </c>
      <c r="N18" s="28"/>
      <c r="O18" s="27">
        <v>17942656977</v>
      </c>
      <c r="P18" s="28"/>
      <c r="Q18" s="27">
        <v>2466889262</v>
      </c>
    </row>
    <row r="19" spans="1:17" s="13" customFormat="1" ht="27.75" customHeight="1">
      <c r="A19" s="24" t="s">
        <v>106</v>
      </c>
      <c r="C19" s="27">
        <v>23624</v>
      </c>
      <c r="D19" s="28"/>
      <c r="E19" s="27">
        <v>21375136334</v>
      </c>
      <c r="F19" s="28"/>
      <c r="G19" s="27">
        <v>21056860632</v>
      </c>
      <c r="H19" s="28"/>
      <c r="I19" s="27">
        <v>318275702</v>
      </c>
      <c r="J19" s="28"/>
      <c r="K19" s="27">
        <v>23624</v>
      </c>
      <c r="L19" s="28"/>
      <c r="M19" s="27">
        <v>21375136334</v>
      </c>
      <c r="N19" s="28"/>
      <c r="O19" s="27">
        <v>19915088952</v>
      </c>
      <c r="P19" s="28"/>
      <c r="Q19" s="27">
        <v>1460047382</v>
      </c>
    </row>
    <row r="20" spans="1:17" s="13" customFormat="1" ht="27.75" customHeight="1">
      <c r="A20" s="24" t="s">
        <v>108</v>
      </c>
      <c r="C20" s="27">
        <v>22000</v>
      </c>
      <c r="D20" s="28"/>
      <c r="E20" s="27">
        <v>15797030269</v>
      </c>
      <c r="F20" s="28"/>
      <c r="G20" s="27">
        <v>15576168308</v>
      </c>
      <c r="H20" s="28"/>
      <c r="I20" s="27">
        <v>220861961</v>
      </c>
      <c r="J20" s="28"/>
      <c r="K20" s="27">
        <v>22000</v>
      </c>
      <c r="L20" s="28"/>
      <c r="M20" s="27">
        <v>15797030269</v>
      </c>
      <c r="N20" s="28"/>
      <c r="O20" s="27">
        <v>15202148973</v>
      </c>
      <c r="P20" s="28"/>
      <c r="Q20" s="27">
        <v>594881296</v>
      </c>
    </row>
    <row r="21" spans="1:17" s="13" customFormat="1" ht="27.75" customHeight="1">
      <c r="A21" s="24" t="s">
        <v>111</v>
      </c>
      <c r="C21" s="27">
        <v>37274</v>
      </c>
      <c r="D21" s="28"/>
      <c r="E21" s="27">
        <v>35620739976</v>
      </c>
      <c r="F21" s="28"/>
      <c r="G21" s="27">
        <v>35020103804</v>
      </c>
      <c r="H21" s="28"/>
      <c r="I21" s="27">
        <v>600636172</v>
      </c>
      <c r="J21" s="28"/>
      <c r="K21" s="27">
        <v>37274</v>
      </c>
      <c r="L21" s="28"/>
      <c r="M21" s="27">
        <v>35620739976</v>
      </c>
      <c r="N21" s="28"/>
      <c r="O21" s="27">
        <v>31114981097</v>
      </c>
      <c r="P21" s="28"/>
      <c r="Q21" s="27">
        <v>4505758879</v>
      </c>
    </row>
    <row r="22" spans="1:17" s="13" customFormat="1" ht="27.75" customHeight="1">
      <c r="A22" s="24" t="s">
        <v>113</v>
      </c>
      <c r="C22" s="27">
        <v>11417</v>
      </c>
      <c r="D22" s="28"/>
      <c r="E22" s="27">
        <v>10525011259</v>
      </c>
      <c r="F22" s="28"/>
      <c r="G22" s="27">
        <v>10377165077</v>
      </c>
      <c r="H22" s="28"/>
      <c r="I22" s="27">
        <v>147846182</v>
      </c>
      <c r="J22" s="28"/>
      <c r="K22" s="27">
        <v>11417</v>
      </c>
      <c r="L22" s="28"/>
      <c r="M22" s="27">
        <v>10525011259</v>
      </c>
      <c r="N22" s="28"/>
      <c r="O22" s="27">
        <v>9419761000</v>
      </c>
      <c r="P22" s="28"/>
      <c r="Q22" s="27">
        <v>1105250259</v>
      </c>
    </row>
    <row r="23" spans="1:17" s="13" customFormat="1" ht="27.75" customHeight="1">
      <c r="A23" s="24" t="s">
        <v>115</v>
      </c>
      <c r="C23" s="27">
        <v>34894</v>
      </c>
      <c r="D23" s="28"/>
      <c r="E23" s="27">
        <v>31739062752</v>
      </c>
      <c r="F23" s="28"/>
      <c r="G23" s="27">
        <v>31224015999</v>
      </c>
      <c r="H23" s="28"/>
      <c r="I23" s="27">
        <v>515046753</v>
      </c>
      <c r="J23" s="28"/>
      <c r="K23" s="27">
        <v>34894</v>
      </c>
      <c r="L23" s="28"/>
      <c r="M23" s="27">
        <v>31739062752</v>
      </c>
      <c r="N23" s="28"/>
      <c r="O23" s="27">
        <v>28265326325</v>
      </c>
      <c r="P23" s="28"/>
      <c r="Q23" s="27">
        <v>3473736427</v>
      </c>
    </row>
    <row r="24" spans="1:17" s="13" customFormat="1" ht="27.75" customHeight="1">
      <c r="A24" s="24" t="s">
        <v>117</v>
      </c>
      <c r="C24" s="27">
        <v>9862</v>
      </c>
      <c r="D24" s="28"/>
      <c r="E24" s="27">
        <v>8794865852</v>
      </c>
      <c r="F24" s="28"/>
      <c r="G24" s="27">
        <v>8643314385</v>
      </c>
      <c r="H24" s="28"/>
      <c r="I24" s="27">
        <v>151551467</v>
      </c>
      <c r="J24" s="28"/>
      <c r="K24" s="27">
        <v>9862</v>
      </c>
      <c r="L24" s="28"/>
      <c r="M24" s="27">
        <v>8794865852</v>
      </c>
      <c r="N24" s="28"/>
      <c r="O24" s="27">
        <v>7837045326</v>
      </c>
      <c r="P24" s="28"/>
      <c r="Q24" s="27">
        <v>957820526</v>
      </c>
    </row>
    <row r="25" spans="1:17" s="13" customFormat="1" ht="27.75" customHeight="1">
      <c r="A25" s="24" t="s">
        <v>18</v>
      </c>
      <c r="C25" s="27">
        <v>3685459</v>
      </c>
      <c r="D25" s="28"/>
      <c r="E25" s="27">
        <v>14507580855</v>
      </c>
      <c r="F25" s="28"/>
      <c r="G25" s="27">
        <v>16302710809</v>
      </c>
      <c r="H25" s="28"/>
      <c r="I25" s="27">
        <v>-1795129954</v>
      </c>
      <c r="J25" s="28"/>
      <c r="K25" s="27">
        <v>3685459</v>
      </c>
      <c r="L25" s="28"/>
      <c r="M25" s="27">
        <v>14507580855</v>
      </c>
      <c r="N25" s="28"/>
      <c r="O25" s="27">
        <v>20872408167</v>
      </c>
      <c r="P25" s="28"/>
      <c r="Q25" s="27">
        <v>-6364827312</v>
      </c>
    </row>
    <row r="26" spans="1:17" s="13" customFormat="1" ht="18">
      <c r="A26" s="24" t="s">
        <v>19</v>
      </c>
      <c r="C26" s="27">
        <v>0</v>
      </c>
      <c r="D26" s="28"/>
      <c r="E26" s="27">
        <v>1</v>
      </c>
      <c r="F26" s="28"/>
      <c r="G26" s="27">
        <v>1</v>
      </c>
      <c r="H26" s="28"/>
      <c r="I26" s="27">
        <v>0</v>
      </c>
      <c r="J26" s="28"/>
      <c r="K26" s="27">
        <v>0</v>
      </c>
      <c r="L26" s="28"/>
      <c r="M26" s="27">
        <v>1</v>
      </c>
      <c r="N26" s="28"/>
      <c r="O26" s="27">
        <v>1</v>
      </c>
      <c r="P26" s="28"/>
      <c r="Q26" s="27">
        <v>0</v>
      </c>
    </row>
    <row r="27" spans="1:17" s="13" customFormat="1" ht="18">
      <c r="A27" s="24" t="s">
        <v>20</v>
      </c>
      <c r="C27" s="27">
        <v>0</v>
      </c>
      <c r="D27" s="28"/>
      <c r="E27" s="27">
        <v>1</v>
      </c>
      <c r="F27" s="28"/>
      <c r="G27" s="27">
        <v>1</v>
      </c>
      <c r="H27" s="28"/>
      <c r="I27" s="27">
        <v>0</v>
      </c>
      <c r="J27" s="28"/>
      <c r="K27" s="27">
        <v>0</v>
      </c>
      <c r="L27" s="28"/>
      <c r="M27" s="27">
        <v>1</v>
      </c>
      <c r="N27" s="28"/>
      <c r="O27" s="27">
        <v>1</v>
      </c>
      <c r="P27" s="28"/>
      <c r="Q27" s="27">
        <v>0</v>
      </c>
    </row>
    <row r="28" spans="1:17" s="13" customFormat="1" ht="18">
      <c r="A28" s="24" t="s">
        <v>21</v>
      </c>
      <c r="C28" s="27">
        <v>0</v>
      </c>
      <c r="D28" s="28"/>
      <c r="E28" s="27">
        <v>1</v>
      </c>
      <c r="F28" s="28"/>
      <c r="G28" s="27">
        <v>1</v>
      </c>
      <c r="H28" s="28"/>
      <c r="I28" s="27">
        <v>0</v>
      </c>
      <c r="J28" s="28"/>
      <c r="K28" s="27">
        <v>0</v>
      </c>
      <c r="L28" s="28"/>
      <c r="M28" s="27">
        <v>1</v>
      </c>
      <c r="N28" s="28"/>
      <c r="O28" s="27">
        <v>1</v>
      </c>
      <c r="P28" s="28"/>
      <c r="Q28" s="27">
        <v>0</v>
      </c>
    </row>
    <row r="29" spans="1:17" s="13" customFormat="1" ht="18">
      <c r="A29" s="24" t="s">
        <v>22</v>
      </c>
      <c r="C29" s="27">
        <v>0</v>
      </c>
      <c r="D29" s="28"/>
      <c r="E29" s="27">
        <v>-3</v>
      </c>
      <c r="F29" s="28"/>
      <c r="G29" s="27">
        <v>-3</v>
      </c>
      <c r="H29" s="28"/>
      <c r="I29" s="27">
        <v>0</v>
      </c>
      <c r="J29" s="28"/>
      <c r="K29" s="27">
        <v>0</v>
      </c>
      <c r="L29" s="28"/>
      <c r="M29" s="27">
        <v>-3</v>
      </c>
      <c r="N29" s="28"/>
      <c r="O29" s="27">
        <v>-3</v>
      </c>
      <c r="P29" s="28"/>
      <c r="Q29" s="27">
        <v>0</v>
      </c>
    </row>
    <row r="30" spans="1:17" s="13" customFormat="1" ht="18">
      <c r="A30" s="24" t="s">
        <v>23</v>
      </c>
      <c r="C30" s="27">
        <v>40000</v>
      </c>
      <c r="D30" s="28"/>
      <c r="E30" s="27">
        <v>685099259</v>
      </c>
      <c r="F30" s="28"/>
      <c r="G30" s="27">
        <v>539967959</v>
      </c>
      <c r="H30" s="28"/>
      <c r="I30" s="27">
        <v>145131300</v>
      </c>
      <c r="J30" s="28"/>
      <c r="K30" s="27">
        <v>40000</v>
      </c>
      <c r="L30" s="28"/>
      <c r="M30" s="27">
        <v>685099259</v>
      </c>
      <c r="N30" s="28"/>
      <c r="O30" s="27">
        <v>444821480</v>
      </c>
      <c r="P30" s="28"/>
      <c r="Q30" s="27">
        <v>240277779</v>
      </c>
    </row>
    <row r="31" spans="1:17" s="13" customFormat="1" ht="18">
      <c r="A31" s="24" t="s">
        <v>24</v>
      </c>
      <c r="C31" s="27">
        <v>0</v>
      </c>
      <c r="D31" s="28"/>
      <c r="E31" s="27">
        <v>-3</v>
      </c>
      <c r="F31" s="28"/>
      <c r="G31" s="27">
        <v>-3</v>
      </c>
      <c r="H31" s="28"/>
      <c r="I31" s="27">
        <v>0</v>
      </c>
      <c r="J31" s="28"/>
      <c r="K31" s="27">
        <v>0</v>
      </c>
      <c r="L31" s="28"/>
      <c r="M31" s="27">
        <v>-3</v>
      </c>
      <c r="N31" s="28"/>
      <c r="O31" s="27">
        <v>-3</v>
      </c>
      <c r="P31" s="28"/>
      <c r="Q31" s="27">
        <v>0</v>
      </c>
    </row>
    <row r="32" spans="1:17" s="13" customFormat="1" ht="18">
      <c r="A32" s="24" t="s">
        <v>252</v>
      </c>
      <c r="C32" s="27">
        <v>0</v>
      </c>
      <c r="D32" s="28"/>
      <c r="E32" s="27">
        <v>-1</v>
      </c>
      <c r="F32" s="28"/>
      <c r="G32" s="27">
        <v>-1</v>
      </c>
      <c r="H32" s="28"/>
      <c r="I32" s="27">
        <v>0</v>
      </c>
      <c r="J32" s="28"/>
      <c r="K32" s="27">
        <v>0</v>
      </c>
      <c r="L32" s="28"/>
      <c r="M32" s="27">
        <v>-1</v>
      </c>
      <c r="N32" s="28"/>
      <c r="O32" s="27">
        <v>-1</v>
      </c>
      <c r="P32" s="28"/>
      <c r="Q32" s="27">
        <v>0</v>
      </c>
    </row>
    <row r="33" spans="1:17" s="13" customFormat="1" ht="18">
      <c r="A33" s="24" t="s">
        <v>26</v>
      </c>
      <c r="C33" s="27">
        <v>0</v>
      </c>
      <c r="D33" s="28"/>
      <c r="E33" s="27">
        <v>1</v>
      </c>
      <c r="F33" s="28"/>
      <c r="G33" s="27">
        <v>1</v>
      </c>
      <c r="H33" s="28"/>
      <c r="I33" s="27">
        <v>0</v>
      </c>
      <c r="J33" s="28"/>
      <c r="K33" s="27">
        <v>0</v>
      </c>
      <c r="L33" s="28"/>
      <c r="M33" s="27">
        <v>1</v>
      </c>
      <c r="N33" s="28"/>
      <c r="O33" s="27">
        <v>1</v>
      </c>
      <c r="P33" s="28"/>
      <c r="Q33" s="27">
        <v>0</v>
      </c>
    </row>
    <row r="34" spans="1:17" s="13" customFormat="1" ht="18">
      <c r="A34" s="24" t="s">
        <v>27</v>
      </c>
      <c r="C34" s="27">
        <v>0</v>
      </c>
      <c r="D34" s="28"/>
      <c r="E34" s="27">
        <v>-1</v>
      </c>
      <c r="F34" s="28"/>
      <c r="G34" s="27">
        <v>-1</v>
      </c>
      <c r="H34" s="28"/>
      <c r="I34" s="27">
        <v>0</v>
      </c>
      <c r="J34" s="28"/>
      <c r="K34" s="27">
        <v>0</v>
      </c>
      <c r="L34" s="28"/>
      <c r="M34" s="27">
        <v>-1</v>
      </c>
      <c r="N34" s="28"/>
      <c r="O34" s="27">
        <v>-1</v>
      </c>
      <c r="P34" s="28"/>
      <c r="Q34" s="27">
        <v>0</v>
      </c>
    </row>
    <row r="35" spans="1:17" s="13" customFormat="1" ht="18">
      <c r="A35" s="24" t="s">
        <v>28</v>
      </c>
      <c r="C35" s="27">
        <v>0</v>
      </c>
      <c r="D35" s="28"/>
      <c r="E35" s="27">
        <v>-12</v>
      </c>
      <c r="F35" s="28"/>
      <c r="G35" s="27">
        <v>-12</v>
      </c>
      <c r="H35" s="28"/>
      <c r="I35" s="27">
        <v>0</v>
      </c>
      <c r="J35" s="28"/>
      <c r="K35" s="27">
        <v>0</v>
      </c>
      <c r="L35" s="28"/>
      <c r="M35" s="27">
        <v>-12</v>
      </c>
      <c r="N35" s="28"/>
      <c r="O35" s="27">
        <v>-12</v>
      </c>
      <c r="P35" s="28"/>
      <c r="Q35" s="27">
        <v>0</v>
      </c>
    </row>
    <row r="36" spans="1:17" s="13" customFormat="1" ht="18">
      <c r="A36" s="24" t="s">
        <v>29</v>
      </c>
      <c r="C36" s="27">
        <v>0</v>
      </c>
      <c r="D36" s="28"/>
      <c r="E36" s="27">
        <v>-1</v>
      </c>
      <c r="F36" s="28"/>
      <c r="G36" s="27">
        <v>-1</v>
      </c>
      <c r="H36" s="28"/>
      <c r="I36" s="27">
        <v>0</v>
      </c>
      <c r="J36" s="28"/>
      <c r="K36" s="27">
        <v>0</v>
      </c>
      <c r="L36" s="28"/>
      <c r="M36" s="27">
        <v>-1</v>
      </c>
      <c r="N36" s="28"/>
      <c r="O36" s="27">
        <v>-1</v>
      </c>
      <c r="P36" s="28"/>
      <c r="Q36" s="27">
        <v>0</v>
      </c>
    </row>
    <row r="37" spans="1:17" s="13" customFormat="1" ht="18">
      <c r="A37" s="24" t="s">
        <v>30</v>
      </c>
      <c r="C37" s="27">
        <v>0</v>
      </c>
      <c r="D37" s="28"/>
      <c r="E37" s="27">
        <v>1</v>
      </c>
      <c r="F37" s="28"/>
      <c r="G37" s="27">
        <v>1</v>
      </c>
      <c r="H37" s="28"/>
      <c r="I37" s="27">
        <v>0</v>
      </c>
      <c r="J37" s="28"/>
      <c r="K37" s="27">
        <v>0</v>
      </c>
      <c r="L37" s="28"/>
      <c r="M37" s="27">
        <v>1</v>
      </c>
      <c r="N37" s="28"/>
      <c r="O37" s="27">
        <v>1</v>
      </c>
      <c r="P37" s="28"/>
      <c r="Q37" s="27">
        <v>0</v>
      </c>
    </row>
    <row r="38" spans="1:17" s="13" customFormat="1" ht="18">
      <c r="A38" s="24" t="s">
        <v>31</v>
      </c>
      <c r="C38" s="27">
        <v>3000000</v>
      </c>
      <c r="D38" s="28"/>
      <c r="E38" s="27">
        <v>28360246500</v>
      </c>
      <c r="F38" s="28"/>
      <c r="G38" s="27">
        <v>31252932000</v>
      </c>
      <c r="H38" s="28"/>
      <c r="I38" s="27">
        <v>-2892685500</v>
      </c>
      <c r="J38" s="28"/>
      <c r="K38" s="27">
        <v>3000000</v>
      </c>
      <c r="L38" s="28"/>
      <c r="M38" s="27">
        <v>28360246500</v>
      </c>
      <c r="N38" s="28"/>
      <c r="O38" s="27">
        <v>36469500738</v>
      </c>
      <c r="P38" s="28"/>
      <c r="Q38" s="27">
        <v>-8109254238</v>
      </c>
    </row>
    <row r="39" spans="1:17" s="13" customFormat="1" ht="18">
      <c r="A39" s="24" t="s">
        <v>32</v>
      </c>
      <c r="C39" s="27">
        <v>0</v>
      </c>
      <c r="D39" s="28"/>
      <c r="E39" s="27">
        <v>1</v>
      </c>
      <c r="F39" s="28"/>
      <c r="G39" s="27">
        <v>1</v>
      </c>
      <c r="H39" s="28"/>
      <c r="I39" s="27">
        <v>0</v>
      </c>
      <c r="J39" s="28"/>
      <c r="K39" s="27">
        <v>0</v>
      </c>
      <c r="L39" s="28"/>
      <c r="M39" s="27">
        <v>1</v>
      </c>
      <c r="N39" s="28"/>
      <c r="O39" s="27">
        <v>1</v>
      </c>
      <c r="P39" s="28"/>
      <c r="Q39" s="27">
        <v>0</v>
      </c>
    </row>
    <row r="40" spans="1:17" s="13" customFormat="1" ht="18">
      <c r="A40" s="24" t="s">
        <v>33</v>
      </c>
      <c r="C40" s="27">
        <v>192</v>
      </c>
      <c r="D40" s="28"/>
      <c r="E40" s="27">
        <v>10312036</v>
      </c>
      <c r="F40" s="28"/>
      <c r="G40" s="27">
        <v>11254491</v>
      </c>
      <c r="H40" s="28"/>
      <c r="I40" s="27">
        <v>-942455</v>
      </c>
      <c r="J40" s="28"/>
      <c r="K40" s="27">
        <v>192</v>
      </c>
      <c r="L40" s="28"/>
      <c r="M40" s="27">
        <v>10312036</v>
      </c>
      <c r="N40" s="28"/>
      <c r="O40" s="27">
        <v>7648535</v>
      </c>
      <c r="P40" s="28"/>
      <c r="Q40" s="27">
        <v>2663501</v>
      </c>
    </row>
    <row r="41" spans="1:17" s="13" customFormat="1" ht="18">
      <c r="A41" s="24" t="s">
        <v>34</v>
      </c>
      <c r="C41" s="27">
        <v>408266</v>
      </c>
      <c r="D41" s="28"/>
      <c r="E41" s="27">
        <v>13899910993</v>
      </c>
      <c r="F41" s="28"/>
      <c r="G41" s="27">
        <v>13924261202</v>
      </c>
      <c r="H41" s="28"/>
      <c r="I41" s="27">
        <v>-24350209</v>
      </c>
      <c r="J41" s="28"/>
      <c r="K41" s="27">
        <v>408266</v>
      </c>
      <c r="L41" s="28"/>
      <c r="M41" s="27">
        <v>13899910993</v>
      </c>
      <c r="N41" s="28"/>
      <c r="O41" s="27">
        <v>30676870174</v>
      </c>
      <c r="P41" s="28"/>
      <c r="Q41" s="27">
        <v>-16776959181</v>
      </c>
    </row>
    <row r="42" spans="1:17" s="13" customFormat="1" ht="18">
      <c r="A42" s="24" t="s">
        <v>253</v>
      </c>
      <c r="C42" s="27">
        <v>0</v>
      </c>
      <c r="D42" s="28"/>
      <c r="E42" s="27">
        <v>-1</v>
      </c>
      <c r="F42" s="28"/>
      <c r="G42" s="27">
        <v>-1</v>
      </c>
      <c r="H42" s="28"/>
      <c r="I42" s="27">
        <v>0</v>
      </c>
      <c r="J42" s="28"/>
      <c r="K42" s="27">
        <v>0</v>
      </c>
      <c r="L42" s="28"/>
      <c r="M42" s="27">
        <v>-1</v>
      </c>
      <c r="N42" s="28"/>
      <c r="O42" s="27">
        <v>-1</v>
      </c>
      <c r="P42" s="28"/>
      <c r="Q42" s="27">
        <v>0</v>
      </c>
    </row>
    <row r="43" spans="1:17" s="13" customFormat="1" ht="18">
      <c r="A43" s="24" t="s">
        <v>36</v>
      </c>
      <c r="C43" s="27">
        <v>0</v>
      </c>
      <c r="D43" s="28"/>
      <c r="E43" s="27">
        <v>-1</v>
      </c>
      <c r="F43" s="28"/>
      <c r="G43" s="27">
        <v>-1</v>
      </c>
      <c r="H43" s="28"/>
      <c r="I43" s="27">
        <v>0</v>
      </c>
      <c r="J43" s="28"/>
      <c r="K43" s="27">
        <v>0</v>
      </c>
      <c r="L43" s="28"/>
      <c r="M43" s="27">
        <v>-1</v>
      </c>
      <c r="N43" s="28"/>
      <c r="O43" s="27">
        <v>-1</v>
      </c>
      <c r="P43" s="28"/>
      <c r="Q43" s="27">
        <v>0</v>
      </c>
    </row>
    <row r="44" spans="1:17" s="13" customFormat="1" ht="18">
      <c r="A44" s="24" t="s">
        <v>37</v>
      </c>
      <c r="C44" s="27">
        <v>0</v>
      </c>
      <c r="D44" s="28"/>
      <c r="E44" s="27">
        <v>-1</v>
      </c>
      <c r="F44" s="28"/>
      <c r="G44" s="27">
        <v>-1</v>
      </c>
      <c r="H44" s="28"/>
      <c r="I44" s="27">
        <v>0</v>
      </c>
      <c r="J44" s="28"/>
      <c r="K44" s="27">
        <v>0</v>
      </c>
      <c r="L44" s="28"/>
      <c r="M44" s="27">
        <v>-1</v>
      </c>
      <c r="N44" s="28"/>
      <c r="O44" s="27">
        <v>-1</v>
      </c>
      <c r="P44" s="28"/>
      <c r="Q44" s="27">
        <v>0</v>
      </c>
    </row>
    <row r="45" spans="1:17" s="13" customFormat="1" ht="18">
      <c r="A45" s="24" t="s">
        <v>38</v>
      </c>
      <c r="C45" s="27">
        <v>0</v>
      </c>
      <c r="D45" s="28"/>
      <c r="E45" s="27">
        <v>-1</v>
      </c>
      <c r="F45" s="28"/>
      <c r="G45" s="27">
        <v>-1</v>
      </c>
      <c r="H45" s="28"/>
      <c r="I45" s="27">
        <v>0</v>
      </c>
      <c r="J45" s="28"/>
      <c r="K45" s="27">
        <v>0</v>
      </c>
      <c r="L45" s="28"/>
      <c r="M45" s="27">
        <v>-1</v>
      </c>
      <c r="N45" s="28"/>
      <c r="O45" s="27">
        <v>-1</v>
      </c>
      <c r="P45" s="28"/>
      <c r="Q45" s="27">
        <v>0</v>
      </c>
    </row>
    <row r="46" spans="1:17" s="13" customFormat="1" ht="18">
      <c r="A46" s="24" t="s">
        <v>39</v>
      </c>
      <c r="C46" s="27">
        <v>0</v>
      </c>
      <c r="D46" s="28"/>
      <c r="E46" s="27">
        <v>-1</v>
      </c>
      <c r="F46" s="28"/>
      <c r="G46" s="27">
        <v>-1</v>
      </c>
      <c r="H46" s="28"/>
      <c r="I46" s="27">
        <v>0</v>
      </c>
      <c r="J46" s="28"/>
      <c r="K46" s="27">
        <v>0</v>
      </c>
      <c r="L46" s="28"/>
      <c r="M46" s="27">
        <v>-1</v>
      </c>
      <c r="N46" s="28"/>
      <c r="O46" s="27">
        <v>-1</v>
      </c>
      <c r="P46" s="28"/>
      <c r="Q46" s="27">
        <v>0</v>
      </c>
    </row>
    <row r="47" spans="1:17" s="13" customFormat="1" ht="18">
      <c r="A47" s="24" t="s">
        <v>40</v>
      </c>
      <c r="C47" s="27">
        <v>0</v>
      </c>
      <c r="D47" s="28"/>
      <c r="E47" s="27">
        <v>-1</v>
      </c>
      <c r="F47" s="28"/>
      <c r="G47" s="27">
        <v>-1</v>
      </c>
      <c r="H47" s="28"/>
      <c r="I47" s="27">
        <v>0</v>
      </c>
      <c r="J47" s="28"/>
      <c r="K47" s="27">
        <v>0</v>
      </c>
      <c r="L47" s="28"/>
      <c r="M47" s="27">
        <v>-1</v>
      </c>
      <c r="N47" s="28"/>
      <c r="O47" s="27">
        <v>-1</v>
      </c>
      <c r="P47" s="28"/>
      <c r="Q47" s="27">
        <v>0</v>
      </c>
    </row>
    <row r="48" spans="1:17" s="13" customFormat="1" ht="18">
      <c r="A48" s="24" t="s">
        <v>41</v>
      </c>
      <c r="C48" s="27">
        <v>812425</v>
      </c>
      <c r="D48" s="28"/>
      <c r="E48" s="27">
        <v>11952347854</v>
      </c>
      <c r="F48" s="28"/>
      <c r="G48" s="27">
        <v>11920044212</v>
      </c>
      <c r="H48" s="28"/>
      <c r="I48" s="27">
        <v>32303642</v>
      </c>
      <c r="J48" s="28"/>
      <c r="K48" s="27">
        <v>812425</v>
      </c>
      <c r="L48" s="28"/>
      <c r="M48" s="27">
        <v>11952347854</v>
      </c>
      <c r="N48" s="28"/>
      <c r="O48" s="27">
        <v>13245238407</v>
      </c>
      <c r="P48" s="28"/>
      <c r="Q48" s="27">
        <v>-1292890553</v>
      </c>
    </row>
    <row r="49" spans="1:17" s="13" customFormat="1" ht="18">
      <c r="A49" s="24" t="s">
        <v>42</v>
      </c>
      <c r="C49" s="27">
        <v>5000000</v>
      </c>
      <c r="D49" s="28"/>
      <c r="E49" s="27">
        <v>61829909989</v>
      </c>
      <c r="F49" s="28"/>
      <c r="G49" s="27">
        <v>61382587489</v>
      </c>
      <c r="H49" s="28"/>
      <c r="I49" s="27">
        <v>447322500</v>
      </c>
      <c r="J49" s="28"/>
      <c r="K49" s="27">
        <v>5000000</v>
      </c>
      <c r="L49" s="28"/>
      <c r="M49" s="27">
        <v>61829909989</v>
      </c>
      <c r="N49" s="28"/>
      <c r="O49" s="27">
        <v>68072194344</v>
      </c>
      <c r="P49" s="28"/>
      <c r="Q49" s="27">
        <v>-6242284355</v>
      </c>
    </row>
    <row r="50" spans="1:17" s="13" customFormat="1" ht="18">
      <c r="A50" s="24" t="s">
        <v>43</v>
      </c>
      <c r="C50" s="27">
        <v>0</v>
      </c>
      <c r="D50" s="28"/>
      <c r="E50" s="27">
        <v>-3</v>
      </c>
      <c r="F50" s="28"/>
      <c r="G50" s="27">
        <v>-3</v>
      </c>
      <c r="H50" s="28"/>
      <c r="I50" s="27">
        <v>0</v>
      </c>
      <c r="J50" s="28"/>
      <c r="K50" s="27">
        <v>0</v>
      </c>
      <c r="L50" s="28"/>
      <c r="M50" s="27">
        <v>-3</v>
      </c>
      <c r="N50" s="28"/>
      <c r="O50" s="27">
        <v>-3</v>
      </c>
      <c r="P50" s="28"/>
      <c r="Q50" s="27">
        <v>0</v>
      </c>
    </row>
    <row r="51" spans="1:17" s="13" customFormat="1" ht="18">
      <c r="A51" s="24" t="s">
        <v>44</v>
      </c>
      <c r="C51" s="27">
        <v>0</v>
      </c>
      <c r="D51" s="28"/>
      <c r="E51" s="27">
        <v>-1</v>
      </c>
      <c r="F51" s="28"/>
      <c r="G51" s="27">
        <v>-1</v>
      </c>
      <c r="H51" s="28"/>
      <c r="I51" s="27">
        <v>0</v>
      </c>
      <c r="J51" s="28"/>
      <c r="K51" s="27">
        <v>0</v>
      </c>
      <c r="L51" s="28"/>
      <c r="M51" s="27">
        <v>-1</v>
      </c>
      <c r="N51" s="28"/>
      <c r="O51" s="27">
        <v>-1</v>
      </c>
      <c r="P51" s="28"/>
      <c r="Q51" s="27">
        <v>0</v>
      </c>
    </row>
    <row r="52" spans="1:17" s="13" customFormat="1" ht="18">
      <c r="A52" s="24" t="s">
        <v>45</v>
      </c>
      <c r="C52" s="27">
        <v>0</v>
      </c>
      <c r="D52" s="28"/>
      <c r="E52" s="27">
        <v>-1</v>
      </c>
      <c r="F52" s="28"/>
      <c r="G52" s="27">
        <v>-1</v>
      </c>
      <c r="H52" s="28"/>
      <c r="I52" s="27">
        <v>0</v>
      </c>
      <c r="J52" s="28"/>
      <c r="K52" s="27">
        <v>0</v>
      </c>
      <c r="L52" s="28"/>
      <c r="M52" s="27">
        <v>-1</v>
      </c>
      <c r="N52" s="28"/>
      <c r="O52" s="27">
        <v>-1</v>
      </c>
      <c r="P52" s="28"/>
      <c r="Q52" s="27">
        <v>0</v>
      </c>
    </row>
    <row r="53" spans="1:17" s="13" customFormat="1" ht="18">
      <c r="A53" s="24" t="s">
        <v>46</v>
      </c>
      <c r="C53" s="27">
        <v>0</v>
      </c>
      <c r="D53" s="28"/>
      <c r="E53" s="27">
        <v>-1</v>
      </c>
      <c r="F53" s="28"/>
      <c r="G53" s="27">
        <v>-1</v>
      </c>
      <c r="H53" s="28"/>
      <c r="I53" s="27">
        <v>0</v>
      </c>
      <c r="J53" s="28"/>
      <c r="K53" s="27">
        <v>0</v>
      </c>
      <c r="L53" s="28"/>
      <c r="M53" s="27">
        <v>-1</v>
      </c>
      <c r="N53" s="28"/>
      <c r="O53" s="27">
        <v>-1</v>
      </c>
      <c r="P53" s="28"/>
      <c r="Q53" s="27">
        <v>0</v>
      </c>
    </row>
    <row r="54" spans="1:17" s="13" customFormat="1" ht="36">
      <c r="A54" s="24" t="s">
        <v>47</v>
      </c>
      <c r="C54" s="27">
        <v>251380</v>
      </c>
      <c r="D54" s="28"/>
      <c r="E54" s="27">
        <v>5210087426</v>
      </c>
      <c r="F54" s="28"/>
      <c r="G54" s="27">
        <v>6844330676</v>
      </c>
      <c r="H54" s="28"/>
      <c r="I54" s="27">
        <v>-1634243250</v>
      </c>
      <c r="J54" s="28"/>
      <c r="K54" s="27">
        <v>251380</v>
      </c>
      <c r="L54" s="28"/>
      <c r="M54" s="27">
        <v>5210087426</v>
      </c>
      <c r="N54" s="28"/>
      <c r="O54" s="27">
        <v>9942361728</v>
      </c>
      <c r="P54" s="28"/>
      <c r="Q54" s="27">
        <v>-4732274302</v>
      </c>
    </row>
    <row r="55" spans="1:17" s="13" customFormat="1" ht="36">
      <c r="A55" s="24" t="s">
        <v>119</v>
      </c>
      <c r="C55" s="27">
        <v>2400</v>
      </c>
      <c r="D55" s="28"/>
      <c r="E55" s="27">
        <v>2299983052</v>
      </c>
      <c r="F55" s="28"/>
      <c r="G55" s="27">
        <v>2287498116</v>
      </c>
      <c r="H55" s="28"/>
      <c r="I55" s="27">
        <v>12484936</v>
      </c>
      <c r="J55" s="28"/>
      <c r="K55" s="27">
        <v>2400</v>
      </c>
      <c r="L55" s="28"/>
      <c r="M55" s="27">
        <v>2299983052</v>
      </c>
      <c r="N55" s="28"/>
      <c r="O55" s="27">
        <v>2321874284</v>
      </c>
      <c r="P55" s="28"/>
      <c r="Q55" s="27">
        <v>-21891232</v>
      </c>
    </row>
    <row r="56" spans="1:17" s="13" customFormat="1" ht="18">
      <c r="A56" s="24" t="s">
        <v>48</v>
      </c>
      <c r="C56" s="27">
        <v>2000000</v>
      </c>
      <c r="D56" s="28"/>
      <c r="E56" s="27">
        <v>24771726000</v>
      </c>
      <c r="F56" s="28"/>
      <c r="G56" s="27">
        <v>22425768000</v>
      </c>
      <c r="H56" s="28"/>
      <c r="I56" s="27">
        <v>2345958000</v>
      </c>
      <c r="J56" s="28"/>
      <c r="K56" s="27">
        <v>2000000</v>
      </c>
      <c r="L56" s="28"/>
      <c r="M56" s="27">
        <v>24771726000</v>
      </c>
      <c r="N56" s="28"/>
      <c r="O56" s="27">
        <v>30084836851</v>
      </c>
      <c r="P56" s="28"/>
      <c r="Q56" s="27">
        <v>-5313110851</v>
      </c>
    </row>
    <row r="57" spans="1:17" s="13" customFormat="1" ht="18">
      <c r="A57" s="24" t="s">
        <v>49</v>
      </c>
      <c r="C57" s="27">
        <v>722222</v>
      </c>
      <c r="D57" s="28"/>
      <c r="E57" s="27">
        <v>9584295801</v>
      </c>
      <c r="F57" s="28"/>
      <c r="G57" s="27">
        <v>12283692970</v>
      </c>
      <c r="H57" s="28"/>
      <c r="I57" s="27">
        <v>-2699397169</v>
      </c>
      <c r="J57" s="28"/>
      <c r="K57" s="27">
        <v>722222</v>
      </c>
      <c r="L57" s="28"/>
      <c r="M57" s="27">
        <v>9584295801</v>
      </c>
      <c r="N57" s="28"/>
      <c r="O57" s="27">
        <v>24407596066</v>
      </c>
      <c r="P57" s="28"/>
      <c r="Q57" s="27">
        <v>-14823300265</v>
      </c>
    </row>
    <row r="58" spans="1:17" s="13" customFormat="1" ht="18">
      <c r="A58" s="24" t="s">
        <v>50</v>
      </c>
      <c r="C58" s="27">
        <v>0</v>
      </c>
      <c r="D58" s="28"/>
      <c r="E58" s="27">
        <v>-1</v>
      </c>
      <c r="F58" s="28"/>
      <c r="G58" s="27">
        <v>-1</v>
      </c>
      <c r="H58" s="28"/>
      <c r="I58" s="27">
        <v>0</v>
      </c>
      <c r="J58" s="28"/>
      <c r="K58" s="27">
        <v>0</v>
      </c>
      <c r="L58" s="28"/>
      <c r="M58" s="27">
        <v>-1</v>
      </c>
      <c r="N58" s="28"/>
      <c r="O58" s="27">
        <v>-1</v>
      </c>
      <c r="P58" s="28"/>
      <c r="Q58" s="27">
        <v>0</v>
      </c>
    </row>
    <row r="59" spans="1:17" s="13" customFormat="1" ht="18">
      <c r="A59" s="24" t="s">
        <v>51</v>
      </c>
      <c r="C59" s="27">
        <v>49019</v>
      </c>
      <c r="D59" s="28"/>
      <c r="E59" s="27">
        <v>484836997</v>
      </c>
      <c r="F59" s="28"/>
      <c r="G59" s="27">
        <v>558415275</v>
      </c>
      <c r="H59" s="28"/>
      <c r="I59" s="27">
        <v>-73578278</v>
      </c>
      <c r="J59" s="28"/>
      <c r="K59" s="27">
        <v>49019</v>
      </c>
      <c r="L59" s="28"/>
      <c r="M59" s="27">
        <v>484836997</v>
      </c>
      <c r="N59" s="28"/>
      <c r="O59" s="27">
        <v>1379571684</v>
      </c>
      <c r="P59" s="28"/>
      <c r="Q59" s="27">
        <v>-894734687</v>
      </c>
    </row>
    <row r="60" spans="1:17" s="13" customFormat="1" ht="18">
      <c r="A60" s="24" t="s">
        <v>52</v>
      </c>
      <c r="C60" s="27">
        <v>0</v>
      </c>
      <c r="D60" s="28"/>
      <c r="E60" s="27">
        <v>-1</v>
      </c>
      <c r="F60" s="28"/>
      <c r="G60" s="27">
        <v>-1</v>
      </c>
      <c r="H60" s="28"/>
      <c r="I60" s="27">
        <v>0</v>
      </c>
      <c r="J60" s="28"/>
      <c r="K60" s="27">
        <v>0</v>
      </c>
      <c r="L60" s="28"/>
      <c r="M60" s="27">
        <v>-1</v>
      </c>
      <c r="N60" s="28"/>
      <c r="O60" s="27">
        <v>-1</v>
      </c>
      <c r="P60" s="28"/>
      <c r="Q60" s="27">
        <v>0</v>
      </c>
    </row>
    <row r="61" spans="1:17" s="13" customFormat="1" ht="18">
      <c r="A61" s="24" t="s">
        <v>53</v>
      </c>
      <c r="C61" s="27">
        <v>0</v>
      </c>
      <c r="D61" s="28"/>
      <c r="E61" s="27">
        <v>-1</v>
      </c>
      <c r="F61" s="28"/>
      <c r="G61" s="27">
        <v>-1</v>
      </c>
      <c r="H61" s="28"/>
      <c r="I61" s="27">
        <v>0</v>
      </c>
      <c r="J61" s="28"/>
      <c r="K61" s="27">
        <v>0</v>
      </c>
      <c r="L61" s="28"/>
      <c r="M61" s="27">
        <v>-1</v>
      </c>
      <c r="N61" s="28"/>
      <c r="O61" s="27">
        <v>-1</v>
      </c>
      <c r="P61" s="28"/>
      <c r="Q61" s="27">
        <v>0</v>
      </c>
    </row>
    <row r="62" spans="1:17" s="13" customFormat="1" ht="18">
      <c r="A62" s="24" t="s">
        <v>54</v>
      </c>
      <c r="C62" s="27">
        <v>600000</v>
      </c>
      <c r="D62" s="28"/>
      <c r="E62" s="27">
        <v>10759597200</v>
      </c>
      <c r="F62" s="28"/>
      <c r="G62" s="27">
        <v>11666170800</v>
      </c>
      <c r="H62" s="28"/>
      <c r="I62" s="27">
        <v>-906573600</v>
      </c>
      <c r="J62" s="28"/>
      <c r="K62" s="27">
        <v>600000</v>
      </c>
      <c r="L62" s="28"/>
      <c r="M62" s="27">
        <v>10759597200</v>
      </c>
      <c r="N62" s="28"/>
      <c r="O62" s="27">
        <v>21652258800</v>
      </c>
      <c r="P62" s="28"/>
      <c r="Q62" s="27">
        <v>-10892661600</v>
      </c>
    </row>
    <row r="63" spans="1:17" s="13" customFormat="1" ht="18">
      <c r="A63" s="24" t="s">
        <v>55</v>
      </c>
      <c r="C63" s="27">
        <v>0</v>
      </c>
      <c r="D63" s="28"/>
      <c r="E63" s="27">
        <v>1</v>
      </c>
      <c r="F63" s="28"/>
      <c r="G63" s="27">
        <v>1</v>
      </c>
      <c r="H63" s="28"/>
      <c r="I63" s="27">
        <v>0</v>
      </c>
      <c r="J63" s="28"/>
      <c r="K63" s="27">
        <v>0</v>
      </c>
      <c r="L63" s="28"/>
      <c r="M63" s="27">
        <v>1</v>
      </c>
      <c r="N63" s="28"/>
      <c r="O63" s="27">
        <v>1</v>
      </c>
      <c r="P63" s="28"/>
      <c r="Q63" s="27">
        <v>0</v>
      </c>
    </row>
    <row r="64" spans="1:17" s="13" customFormat="1" ht="18">
      <c r="A64" s="24" t="s">
        <v>56</v>
      </c>
      <c r="C64" s="27">
        <v>1300000</v>
      </c>
      <c r="D64" s="28"/>
      <c r="E64" s="27">
        <v>14107657005</v>
      </c>
      <c r="F64" s="28"/>
      <c r="G64" s="27">
        <v>13309037235</v>
      </c>
      <c r="H64" s="28"/>
      <c r="I64" s="27">
        <v>798619770</v>
      </c>
      <c r="J64" s="28"/>
      <c r="K64" s="27">
        <v>1300000</v>
      </c>
      <c r="L64" s="28"/>
      <c r="M64" s="27">
        <v>14107657005</v>
      </c>
      <c r="N64" s="28"/>
      <c r="O64" s="27">
        <v>27632562604</v>
      </c>
      <c r="P64" s="28"/>
      <c r="Q64" s="27">
        <v>-13524905599</v>
      </c>
    </row>
    <row r="65" spans="1:17" s="13" customFormat="1" ht="18">
      <c r="A65" s="24" t="s">
        <v>57</v>
      </c>
      <c r="C65" s="27">
        <v>0</v>
      </c>
      <c r="D65" s="28"/>
      <c r="E65" s="27">
        <v>1</v>
      </c>
      <c r="F65" s="28"/>
      <c r="G65" s="27">
        <v>1</v>
      </c>
      <c r="H65" s="28"/>
      <c r="I65" s="27">
        <v>0</v>
      </c>
      <c r="J65" s="28"/>
      <c r="K65" s="27">
        <v>0</v>
      </c>
      <c r="L65" s="28"/>
      <c r="M65" s="27">
        <v>1</v>
      </c>
      <c r="N65" s="28"/>
      <c r="O65" s="27">
        <v>1</v>
      </c>
      <c r="P65" s="28"/>
      <c r="Q65" s="27">
        <v>0</v>
      </c>
    </row>
    <row r="66" spans="1:17" s="13" customFormat="1" ht="18">
      <c r="A66" s="24" t="s">
        <v>58</v>
      </c>
      <c r="C66" s="27">
        <v>0</v>
      </c>
      <c r="D66" s="28"/>
      <c r="E66" s="27">
        <v>-1</v>
      </c>
      <c r="F66" s="28"/>
      <c r="G66" s="27">
        <v>-1</v>
      </c>
      <c r="H66" s="28"/>
      <c r="I66" s="27">
        <v>0</v>
      </c>
      <c r="J66" s="28"/>
      <c r="K66" s="27">
        <v>0</v>
      </c>
      <c r="L66" s="28"/>
      <c r="M66" s="27">
        <v>-1</v>
      </c>
      <c r="N66" s="28"/>
      <c r="O66" s="27">
        <v>-1</v>
      </c>
      <c r="P66" s="28"/>
      <c r="Q66" s="27">
        <v>0</v>
      </c>
    </row>
    <row r="67" spans="1:17" s="13" customFormat="1" ht="18">
      <c r="A67" s="24" t="s">
        <v>59</v>
      </c>
      <c r="C67" s="27">
        <v>720000</v>
      </c>
      <c r="D67" s="28"/>
      <c r="E67" s="27">
        <v>43093260360</v>
      </c>
      <c r="F67" s="28"/>
      <c r="G67" s="27">
        <v>44410177800</v>
      </c>
      <c r="H67" s="28"/>
      <c r="I67" s="27">
        <v>-1316917440</v>
      </c>
      <c r="J67" s="28"/>
      <c r="K67" s="27">
        <v>720000</v>
      </c>
      <c r="L67" s="28"/>
      <c r="M67" s="27">
        <v>43093260360</v>
      </c>
      <c r="N67" s="28"/>
      <c r="O67" s="27">
        <v>50241911058</v>
      </c>
      <c r="P67" s="28"/>
      <c r="Q67" s="27">
        <v>-7148650698</v>
      </c>
    </row>
    <row r="68" spans="1:17" s="13" customFormat="1" ht="18">
      <c r="A68" s="24" t="s">
        <v>60</v>
      </c>
      <c r="C68" s="27">
        <v>450000</v>
      </c>
      <c r="D68" s="28"/>
      <c r="E68" s="27">
        <v>36005882670</v>
      </c>
      <c r="F68" s="28"/>
      <c r="G68" s="27">
        <v>38378033887</v>
      </c>
      <c r="H68" s="28"/>
      <c r="I68" s="27">
        <v>-2372151217</v>
      </c>
      <c r="J68" s="28"/>
      <c r="K68" s="27">
        <v>450000</v>
      </c>
      <c r="L68" s="28"/>
      <c r="M68" s="27">
        <v>36005882670</v>
      </c>
      <c r="N68" s="28"/>
      <c r="O68" s="27">
        <v>42131577349</v>
      </c>
      <c r="P68" s="28"/>
      <c r="Q68" s="27">
        <v>-6125694679</v>
      </c>
    </row>
    <row r="69" spans="1:17" s="13" customFormat="1" ht="18">
      <c r="A69" s="24" t="s">
        <v>61</v>
      </c>
      <c r="C69" s="27">
        <v>0</v>
      </c>
      <c r="D69" s="28"/>
      <c r="E69" s="27">
        <v>-1</v>
      </c>
      <c r="F69" s="28"/>
      <c r="G69" s="27">
        <v>-1</v>
      </c>
      <c r="H69" s="28"/>
      <c r="I69" s="27">
        <v>0</v>
      </c>
      <c r="J69" s="28"/>
      <c r="K69" s="27">
        <v>0</v>
      </c>
      <c r="L69" s="28"/>
      <c r="M69" s="27">
        <v>-1</v>
      </c>
      <c r="N69" s="28"/>
      <c r="O69" s="27">
        <v>-1</v>
      </c>
      <c r="P69" s="28"/>
      <c r="Q69" s="27">
        <v>0</v>
      </c>
    </row>
    <row r="70" spans="1:17" s="13" customFormat="1" ht="18">
      <c r="A70" s="24" t="s">
        <v>62</v>
      </c>
      <c r="C70" s="27">
        <v>0</v>
      </c>
      <c r="D70" s="28"/>
      <c r="E70" s="27">
        <v>-1</v>
      </c>
      <c r="F70" s="28"/>
      <c r="G70" s="27">
        <v>-1</v>
      </c>
      <c r="H70" s="28"/>
      <c r="I70" s="27">
        <v>0</v>
      </c>
      <c r="J70" s="28"/>
      <c r="K70" s="27">
        <v>0</v>
      </c>
      <c r="L70" s="28"/>
      <c r="M70" s="27">
        <v>-1</v>
      </c>
      <c r="N70" s="28"/>
      <c r="O70" s="27">
        <v>-1</v>
      </c>
      <c r="P70" s="28"/>
      <c r="Q70" s="27">
        <v>0</v>
      </c>
    </row>
    <row r="71" spans="1:17" s="13" customFormat="1" ht="18">
      <c r="A71" s="19" t="s">
        <v>63</v>
      </c>
      <c r="C71" s="29">
        <f>SUM(C9:$C$70)</f>
        <v>19623294</v>
      </c>
      <c r="D71" s="28"/>
      <c r="E71" s="29">
        <f>SUM(E9:$E$70)</f>
        <v>620639719611</v>
      </c>
      <c r="F71" s="28"/>
      <c r="G71" s="29">
        <f>SUM(G9:$G$70)</f>
        <v>624453839654</v>
      </c>
      <c r="H71" s="28"/>
      <c r="I71" s="29">
        <f>SUM(I9:$I$70)</f>
        <v>-3814120043</v>
      </c>
      <c r="J71" s="28"/>
      <c r="K71" s="29">
        <f>SUM(K9:$K$70)</f>
        <v>19623294</v>
      </c>
      <c r="L71" s="28"/>
      <c r="M71" s="29">
        <f>SUM(M9:$M$70)</f>
        <v>620639719611</v>
      </c>
      <c r="N71" s="28"/>
      <c r="O71" s="29">
        <f>SUM(O9:$O$70)</f>
        <v>718316589034</v>
      </c>
      <c r="P71" s="28"/>
      <c r="Q71" s="29">
        <f>SUM(Q9:$Q$70)</f>
        <v>-97676869423</v>
      </c>
    </row>
    <row r="72" spans="1:17" s="13" customFormat="1" ht="18">
      <c r="C72" s="21"/>
      <c r="E72" s="21"/>
      <c r="G72" s="21"/>
      <c r="I72" s="21"/>
      <c r="K72" s="21"/>
      <c r="M72" s="21"/>
      <c r="O72" s="21"/>
      <c r="Q72" s="21"/>
    </row>
    <row r="73" spans="1:17" s="13" customFormat="1" ht="17.25"/>
    <row r="74" spans="1:17" s="13" customFormat="1" ht="18">
      <c r="A74" s="87" t="s">
        <v>249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9"/>
    </row>
  </sheetData>
  <mergeCells count="7">
    <mergeCell ref="A74:Q7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4" fitToHeight="0" orientation="landscape" r:id="rId1"/>
  <rowBreaks count="2" manualBreakCount="2">
    <brk id="28" max="16" man="1"/>
    <brk id="5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rightToLeft="1" workbookViewId="0">
      <selection activeCell="Q28" sqref="Q28"/>
    </sheetView>
  </sheetViews>
  <sheetFormatPr defaultRowHeight="14.25"/>
  <cols>
    <col min="1" max="1" width="21.25" customWidth="1"/>
    <col min="2" max="2" width="1.375" customWidth="1"/>
    <col min="3" max="3" width="17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0.625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  <col min="18" max="18" width="1.375" customWidth="1"/>
    <col min="19" max="19" width="17" customWidth="1"/>
    <col min="20" max="20" width="1.375" customWidth="1"/>
    <col min="21" max="21" width="10.625" customWidth="1"/>
  </cols>
  <sheetData>
    <row r="1" spans="1:21" ht="20.100000000000001" customHeight="1">
      <c r="A1" s="94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100000000000001" customHeight="1">
      <c r="A2" s="95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20.100000000000001" customHeight="1">
      <c r="A3" s="9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1" ht="15.75">
      <c r="A5" s="97" t="s">
        <v>254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7" spans="1:21" s="13" customFormat="1" ht="18.75">
      <c r="C7" s="43" t="s">
        <v>180</v>
      </c>
      <c r="D7" s="44"/>
      <c r="E7" s="44"/>
      <c r="F7" s="44"/>
      <c r="G7" s="44"/>
      <c r="H7" s="44"/>
      <c r="I7" s="44"/>
      <c r="J7" s="44"/>
      <c r="K7" s="44"/>
      <c r="M7" s="43" t="s">
        <v>7</v>
      </c>
      <c r="N7" s="44"/>
      <c r="O7" s="44"/>
      <c r="P7" s="44"/>
      <c r="Q7" s="44"/>
      <c r="R7" s="44"/>
      <c r="S7" s="44"/>
      <c r="T7" s="44"/>
      <c r="U7" s="44"/>
    </row>
    <row r="8" spans="1:21" s="13" customFormat="1" ht="37.5">
      <c r="A8" s="22" t="s">
        <v>255</v>
      </c>
      <c r="C8" s="23" t="s">
        <v>178</v>
      </c>
      <c r="E8" s="23" t="s">
        <v>256</v>
      </c>
      <c r="G8" s="23" t="s">
        <v>257</v>
      </c>
      <c r="I8" s="23" t="s">
        <v>258</v>
      </c>
      <c r="K8" s="23" t="s">
        <v>259</v>
      </c>
      <c r="M8" s="23" t="s">
        <v>178</v>
      </c>
      <c r="O8" s="23" t="s">
        <v>256</v>
      </c>
      <c r="Q8" s="23" t="s">
        <v>257</v>
      </c>
      <c r="S8" s="23" t="s">
        <v>258</v>
      </c>
      <c r="U8" s="23" t="s">
        <v>259</v>
      </c>
    </row>
    <row r="9" spans="1:21" s="13" customFormat="1" ht="18">
      <c r="A9" s="24" t="s">
        <v>260</v>
      </c>
      <c r="C9" s="27">
        <v>0</v>
      </c>
      <c r="D9" s="28"/>
      <c r="E9" s="27">
        <v>2998034052</v>
      </c>
      <c r="F9" s="28"/>
      <c r="G9" s="27">
        <v>0</v>
      </c>
      <c r="H9" s="28"/>
      <c r="I9" s="27">
        <v>2998034052</v>
      </c>
      <c r="K9" s="18">
        <v>1.6275483584387083</v>
      </c>
      <c r="M9" s="27">
        <v>596360000</v>
      </c>
      <c r="N9" s="28"/>
      <c r="O9" s="27">
        <v>-21007749126</v>
      </c>
      <c r="P9" s="28"/>
      <c r="Q9" s="27">
        <v>-17936284439</v>
      </c>
      <c r="R9" s="28"/>
      <c r="S9" s="27">
        <v>-38347673565</v>
      </c>
      <c r="U9" s="18">
        <v>0.24639239967872392</v>
      </c>
    </row>
    <row r="10" spans="1:21" s="13" customFormat="1" ht="18">
      <c r="A10" s="24" t="s">
        <v>18</v>
      </c>
      <c r="C10" s="27">
        <v>0</v>
      </c>
      <c r="D10" s="28"/>
      <c r="E10" s="27">
        <v>-1795129954</v>
      </c>
      <c r="F10" s="28"/>
      <c r="G10" s="27">
        <v>0</v>
      </c>
      <c r="H10" s="28"/>
      <c r="I10" s="27">
        <v>-1795129954</v>
      </c>
      <c r="K10" s="18">
        <v>-0.97452555879670633</v>
      </c>
      <c r="M10" s="27">
        <v>0</v>
      </c>
      <c r="N10" s="28"/>
      <c r="O10" s="27">
        <v>-6364827312</v>
      </c>
      <c r="P10" s="28"/>
      <c r="Q10" s="27">
        <v>-5418384415</v>
      </c>
      <c r="R10" s="28"/>
      <c r="S10" s="27">
        <v>-11783211727</v>
      </c>
      <c r="U10" s="18">
        <v>7.5709776980782809E-2</v>
      </c>
    </row>
    <row r="11" spans="1:21" s="13" customFormat="1" ht="18">
      <c r="A11" s="24" t="s">
        <v>261</v>
      </c>
      <c r="C11" s="27">
        <v>0</v>
      </c>
      <c r="D11" s="28"/>
      <c r="E11" s="27">
        <v>145131300</v>
      </c>
      <c r="F11" s="28"/>
      <c r="G11" s="27">
        <v>0</v>
      </c>
      <c r="H11" s="28"/>
      <c r="I11" s="27">
        <v>145131300</v>
      </c>
      <c r="K11" s="18">
        <v>7.8787700531786922E-2</v>
      </c>
      <c r="M11" s="27">
        <v>190000000</v>
      </c>
      <c r="N11" s="28"/>
      <c r="O11" s="27">
        <v>240277779</v>
      </c>
      <c r="P11" s="28"/>
      <c r="Q11" s="27">
        <v>2448016516</v>
      </c>
      <c r="R11" s="28"/>
      <c r="S11" s="27">
        <v>2878294295</v>
      </c>
      <c r="U11" s="18">
        <v>-1.8493686119564496E-2</v>
      </c>
    </row>
    <row r="12" spans="1:21" s="13" customFormat="1" ht="18">
      <c r="A12" s="24" t="s">
        <v>31</v>
      </c>
      <c r="C12" s="27">
        <v>2400000000</v>
      </c>
      <c r="D12" s="28"/>
      <c r="E12" s="27">
        <v>-2892685500</v>
      </c>
      <c r="F12" s="28"/>
      <c r="G12" s="27">
        <v>0</v>
      </c>
      <c r="H12" s="28"/>
      <c r="I12" s="27">
        <v>-492685500</v>
      </c>
      <c r="K12" s="18">
        <v>-0.26746509974315469</v>
      </c>
      <c r="M12" s="27">
        <v>2400000000</v>
      </c>
      <c r="N12" s="28"/>
      <c r="O12" s="27">
        <v>-8109254238</v>
      </c>
      <c r="P12" s="28"/>
      <c r="Q12" s="27">
        <v>0</v>
      </c>
      <c r="R12" s="28"/>
      <c r="S12" s="27">
        <v>-5709254238</v>
      </c>
      <c r="U12" s="18">
        <v>3.6683238415815077E-2</v>
      </c>
    </row>
    <row r="13" spans="1:21" s="13" customFormat="1" ht="18">
      <c r="A13" s="24" t="s">
        <v>33</v>
      </c>
      <c r="C13" s="27">
        <v>0</v>
      </c>
      <c r="D13" s="28"/>
      <c r="E13" s="27">
        <v>-942455</v>
      </c>
      <c r="F13" s="28"/>
      <c r="G13" s="27">
        <v>0</v>
      </c>
      <c r="H13" s="28"/>
      <c r="I13" s="27">
        <v>-942455</v>
      </c>
      <c r="K13" s="18">
        <v>-5.116323102231237E-4</v>
      </c>
      <c r="M13" s="27">
        <v>0</v>
      </c>
      <c r="N13" s="28"/>
      <c r="O13" s="27">
        <v>2663501</v>
      </c>
      <c r="P13" s="28"/>
      <c r="Q13" s="27">
        <v>0</v>
      </c>
      <c r="R13" s="28"/>
      <c r="S13" s="27">
        <v>2663501</v>
      </c>
      <c r="U13" s="18">
        <v>-1.7113591045472351E-5</v>
      </c>
    </row>
    <row r="14" spans="1:21" s="13" customFormat="1" ht="18">
      <c r="A14" s="24" t="s">
        <v>262</v>
      </c>
      <c r="C14" s="27">
        <v>0</v>
      </c>
      <c r="D14" s="28"/>
      <c r="E14" s="27">
        <v>-24350209</v>
      </c>
      <c r="F14" s="28"/>
      <c r="G14" s="27">
        <v>0</v>
      </c>
      <c r="H14" s="28"/>
      <c r="I14" s="27">
        <v>-24350209</v>
      </c>
      <c r="K14" s="18">
        <v>-1.3219043545936835E-2</v>
      </c>
      <c r="M14" s="27">
        <v>0</v>
      </c>
      <c r="N14" s="28"/>
      <c r="O14" s="27">
        <v>-16776959181</v>
      </c>
      <c r="P14" s="28"/>
      <c r="Q14" s="27">
        <v>0</v>
      </c>
      <c r="R14" s="28"/>
      <c r="S14" s="27">
        <v>-16776959181</v>
      </c>
      <c r="U14" s="18">
        <v>0.10779572390256913</v>
      </c>
    </row>
    <row r="15" spans="1:21" s="13" customFormat="1" ht="18">
      <c r="A15" s="24" t="s">
        <v>41</v>
      </c>
      <c r="C15" s="27">
        <v>0</v>
      </c>
      <c r="D15" s="28"/>
      <c r="E15" s="27">
        <v>32303642</v>
      </c>
      <c r="F15" s="28"/>
      <c r="G15" s="27">
        <v>0</v>
      </c>
      <c r="H15" s="28"/>
      <c r="I15" s="27">
        <v>32303642</v>
      </c>
      <c r="K15" s="18">
        <v>1.753673860829507E-2</v>
      </c>
      <c r="M15" s="27">
        <v>424000000</v>
      </c>
      <c r="N15" s="28"/>
      <c r="O15" s="27">
        <v>-1292890553</v>
      </c>
      <c r="P15" s="28"/>
      <c r="Q15" s="27">
        <v>-714182812</v>
      </c>
      <c r="R15" s="28"/>
      <c r="S15" s="27">
        <v>-1583073365</v>
      </c>
      <c r="U15" s="18">
        <v>1.0171601273507982E-2</v>
      </c>
    </row>
    <row r="16" spans="1:21" s="13" customFormat="1" ht="18">
      <c r="A16" s="24" t="s">
        <v>42</v>
      </c>
      <c r="C16" s="27">
        <v>0</v>
      </c>
      <c r="D16" s="28"/>
      <c r="E16" s="27">
        <v>447322500</v>
      </c>
      <c r="F16" s="28"/>
      <c r="G16" s="27">
        <v>0</v>
      </c>
      <c r="H16" s="28"/>
      <c r="I16" s="27">
        <v>447322500</v>
      </c>
      <c r="K16" s="18">
        <v>0.24283880300893229</v>
      </c>
      <c r="M16" s="27">
        <v>0</v>
      </c>
      <c r="N16" s="28"/>
      <c r="O16" s="27">
        <v>-6242284355</v>
      </c>
      <c r="P16" s="28"/>
      <c r="Q16" s="27">
        <v>-3808408500</v>
      </c>
      <c r="R16" s="28"/>
      <c r="S16" s="27">
        <v>-10050692855</v>
      </c>
      <c r="U16" s="18">
        <v>6.4577954821162423E-2</v>
      </c>
    </row>
    <row r="17" spans="1:21" s="13" customFormat="1" ht="36">
      <c r="A17" s="24" t="s">
        <v>47</v>
      </c>
      <c r="C17" s="27">
        <v>0</v>
      </c>
      <c r="D17" s="28"/>
      <c r="E17" s="27">
        <v>-1634243250</v>
      </c>
      <c r="F17" s="28"/>
      <c r="G17" s="27">
        <v>0</v>
      </c>
      <c r="H17" s="28"/>
      <c r="I17" s="27">
        <v>-1634243250</v>
      </c>
      <c r="K17" s="18">
        <v>-0.88718469259969546</v>
      </c>
      <c r="M17" s="27">
        <v>477622000</v>
      </c>
      <c r="N17" s="28"/>
      <c r="O17" s="27">
        <v>-4732274302</v>
      </c>
      <c r="P17" s="28"/>
      <c r="Q17" s="27">
        <v>-1378441224</v>
      </c>
      <c r="R17" s="28"/>
      <c r="S17" s="27">
        <v>-5633093526</v>
      </c>
      <c r="U17" s="18">
        <v>3.6193888767025763E-2</v>
      </c>
    </row>
    <row r="18" spans="1:21" s="13" customFormat="1" ht="18">
      <c r="A18" s="24" t="s">
        <v>48</v>
      </c>
      <c r="C18" s="27">
        <v>0</v>
      </c>
      <c r="D18" s="28"/>
      <c r="E18" s="27">
        <v>2345958000</v>
      </c>
      <c r="F18" s="28"/>
      <c r="G18" s="27">
        <v>0</v>
      </c>
      <c r="H18" s="28"/>
      <c r="I18" s="27">
        <v>2345958000</v>
      </c>
      <c r="K18" s="18">
        <v>1.2735546113357337</v>
      </c>
      <c r="M18" s="27">
        <v>0</v>
      </c>
      <c r="N18" s="28"/>
      <c r="O18" s="27">
        <v>-5313110851</v>
      </c>
      <c r="P18" s="28"/>
      <c r="Q18" s="27">
        <v>0</v>
      </c>
      <c r="R18" s="28"/>
      <c r="S18" s="27">
        <v>-5313110851</v>
      </c>
      <c r="U18" s="18">
        <v>3.413792834441421E-2</v>
      </c>
    </row>
    <row r="19" spans="1:21" s="13" customFormat="1" ht="18">
      <c r="A19" s="24" t="s">
        <v>49</v>
      </c>
      <c r="C19" s="27">
        <v>0</v>
      </c>
      <c r="D19" s="28"/>
      <c r="E19" s="27">
        <v>-2699397169</v>
      </c>
      <c r="F19" s="28"/>
      <c r="G19" s="27">
        <v>0</v>
      </c>
      <c r="H19" s="28"/>
      <c r="I19" s="27">
        <v>-2699397169</v>
      </c>
      <c r="K19" s="18">
        <v>-1.4654267946854014</v>
      </c>
      <c r="M19" s="27">
        <v>210000000</v>
      </c>
      <c r="N19" s="28"/>
      <c r="O19" s="27">
        <v>-14823300265</v>
      </c>
      <c r="P19" s="28"/>
      <c r="Q19" s="27">
        <v>-20427643601</v>
      </c>
      <c r="R19" s="28"/>
      <c r="S19" s="27">
        <v>-35040943866</v>
      </c>
      <c r="U19" s="18">
        <v>0.22514592003910527</v>
      </c>
    </row>
    <row r="20" spans="1:21" s="13" customFormat="1" ht="18">
      <c r="A20" s="24" t="s">
        <v>51</v>
      </c>
      <c r="C20" s="27">
        <v>0</v>
      </c>
      <c r="D20" s="28"/>
      <c r="E20" s="27">
        <v>-73578278</v>
      </c>
      <c r="F20" s="28"/>
      <c r="G20" s="27">
        <v>0</v>
      </c>
      <c r="H20" s="28"/>
      <c r="I20" s="27">
        <v>-73578278</v>
      </c>
      <c r="K20" s="18">
        <v>-3.9943577523997686E-2</v>
      </c>
      <c r="M20" s="27">
        <v>0</v>
      </c>
      <c r="N20" s="28"/>
      <c r="O20" s="27">
        <v>-894734687</v>
      </c>
      <c r="P20" s="28"/>
      <c r="Q20" s="27">
        <v>-1089361147</v>
      </c>
      <c r="R20" s="28"/>
      <c r="S20" s="27">
        <v>-1984095834</v>
      </c>
      <c r="U20" s="18">
        <v>1.2748260540582264E-2</v>
      </c>
    </row>
    <row r="21" spans="1:21" s="13" customFormat="1" ht="18">
      <c r="A21" s="24" t="s">
        <v>263</v>
      </c>
      <c r="C21" s="27">
        <v>0</v>
      </c>
      <c r="D21" s="28"/>
      <c r="E21" s="27">
        <v>-906573600</v>
      </c>
      <c r="F21" s="28"/>
      <c r="G21" s="27">
        <v>0</v>
      </c>
      <c r="H21" s="28"/>
      <c r="I21" s="27">
        <v>-906573600</v>
      </c>
      <c r="K21" s="18">
        <v>-0.49215330743143609</v>
      </c>
      <c r="M21" s="27">
        <v>1125000000</v>
      </c>
      <c r="N21" s="28"/>
      <c r="O21" s="27">
        <v>-10892661600</v>
      </c>
      <c r="P21" s="28"/>
      <c r="Q21" s="27">
        <v>-5540129400</v>
      </c>
      <c r="R21" s="28"/>
      <c r="S21" s="27">
        <v>-15307791000</v>
      </c>
      <c r="U21" s="18">
        <v>9.8355988972244526E-2</v>
      </c>
    </row>
    <row r="22" spans="1:21" s="13" customFormat="1" ht="18">
      <c r="A22" s="24" t="s">
        <v>56</v>
      </c>
      <c r="C22" s="27">
        <v>0</v>
      </c>
      <c r="D22" s="28"/>
      <c r="E22" s="27">
        <v>798619770</v>
      </c>
      <c r="F22" s="28"/>
      <c r="G22" s="27">
        <v>0</v>
      </c>
      <c r="H22" s="28"/>
      <c r="I22" s="27">
        <v>798619770</v>
      </c>
      <c r="K22" s="18">
        <v>0.43354820963861374</v>
      </c>
      <c r="M22" s="27">
        <v>65000000</v>
      </c>
      <c r="N22" s="28"/>
      <c r="O22" s="27">
        <v>-13524905599</v>
      </c>
      <c r="P22" s="28"/>
      <c r="Q22" s="27">
        <v>0</v>
      </c>
      <c r="R22" s="28"/>
      <c r="S22" s="27">
        <v>-13459905599</v>
      </c>
      <c r="U22" s="18">
        <v>8.6482911000202209E-2</v>
      </c>
    </row>
    <row r="23" spans="1:21" s="13" customFormat="1" ht="18">
      <c r="A23" s="24" t="s">
        <v>59</v>
      </c>
      <c r="C23" s="27">
        <v>0</v>
      </c>
      <c r="D23" s="28"/>
      <c r="E23" s="27">
        <v>-1316917440</v>
      </c>
      <c r="F23" s="28"/>
      <c r="G23" s="27">
        <v>0</v>
      </c>
      <c r="H23" s="28"/>
      <c r="I23" s="27">
        <v>-1316917440</v>
      </c>
      <c r="K23" s="18">
        <v>-0.71491743605829661</v>
      </c>
      <c r="M23" s="27">
        <v>0</v>
      </c>
      <c r="N23" s="28"/>
      <c r="O23" s="27">
        <v>-7148650698</v>
      </c>
      <c r="P23" s="28"/>
      <c r="Q23" s="27">
        <v>0</v>
      </c>
      <c r="R23" s="28"/>
      <c r="S23" s="27">
        <v>-7148650698</v>
      </c>
      <c r="U23" s="18">
        <v>4.5931683364302277E-2</v>
      </c>
    </row>
    <row r="24" spans="1:21" s="13" customFormat="1" ht="18">
      <c r="A24" s="24" t="s">
        <v>60</v>
      </c>
      <c r="C24" s="27">
        <v>2300000000</v>
      </c>
      <c r="D24" s="28"/>
      <c r="E24" s="27">
        <v>-2372151217</v>
      </c>
      <c r="F24" s="28"/>
      <c r="G24" s="27">
        <v>0</v>
      </c>
      <c r="H24" s="28"/>
      <c r="I24" s="27">
        <v>-72151217</v>
      </c>
      <c r="K24" s="18">
        <v>-3.9168866247322069E-2</v>
      </c>
      <c r="M24" s="27">
        <v>2300000000</v>
      </c>
      <c r="N24" s="28"/>
      <c r="O24" s="27">
        <v>-6125694679</v>
      </c>
      <c r="P24" s="28"/>
      <c r="Q24" s="27">
        <v>-1114721223</v>
      </c>
      <c r="R24" s="28"/>
      <c r="S24" s="27">
        <v>-4940415902</v>
      </c>
      <c r="U24" s="18">
        <v>3.1743279743982229E-2</v>
      </c>
    </row>
    <row r="25" spans="1:21" s="13" customFormat="1" ht="18">
      <c r="A25" s="24" t="s">
        <v>264</v>
      </c>
      <c r="C25" s="27">
        <v>0</v>
      </c>
      <c r="D25" s="28"/>
      <c r="E25" s="27">
        <v>0</v>
      </c>
      <c r="F25" s="28"/>
      <c r="G25" s="27">
        <v>0</v>
      </c>
      <c r="H25" s="28"/>
      <c r="I25" s="27">
        <v>0</v>
      </c>
      <c r="K25" s="27">
        <v>0</v>
      </c>
      <c r="L25" s="17"/>
      <c r="M25" s="27">
        <v>0</v>
      </c>
      <c r="N25" s="28"/>
      <c r="O25" s="27">
        <v>0</v>
      </c>
      <c r="P25" s="28"/>
      <c r="Q25" s="27">
        <v>-1493070</v>
      </c>
      <c r="R25" s="28"/>
      <c r="S25" s="27">
        <v>-1493070</v>
      </c>
      <c r="U25" s="18">
        <v>9.5933094758603075E-6</v>
      </c>
    </row>
    <row r="26" spans="1:21" s="13" customFormat="1" ht="18">
      <c r="A26" s="24" t="s">
        <v>189</v>
      </c>
      <c r="C26" s="27">
        <v>0</v>
      </c>
      <c r="D26" s="28"/>
      <c r="E26" s="27">
        <v>0</v>
      </c>
      <c r="F26" s="28"/>
      <c r="G26" s="27">
        <v>0</v>
      </c>
      <c r="H26" s="28"/>
      <c r="I26" s="27">
        <v>0</v>
      </c>
      <c r="K26" s="27">
        <v>0</v>
      </c>
      <c r="L26" s="17"/>
      <c r="M26" s="27">
        <v>156399600</v>
      </c>
      <c r="N26" s="28"/>
      <c r="O26" s="27">
        <v>0</v>
      </c>
      <c r="P26" s="28"/>
      <c r="Q26" s="27">
        <v>-2093253126</v>
      </c>
      <c r="R26" s="28"/>
      <c r="S26" s="27">
        <v>-1936853526</v>
      </c>
      <c r="U26" s="18">
        <v>1.2444718120603352E-2</v>
      </c>
    </row>
    <row r="27" spans="1:21" s="13" customFormat="1" ht="18">
      <c r="A27" s="24" t="s">
        <v>265</v>
      </c>
      <c r="C27" s="27">
        <v>0</v>
      </c>
      <c r="D27" s="28"/>
      <c r="E27" s="27">
        <v>0</v>
      </c>
      <c r="F27" s="28"/>
      <c r="G27" s="27">
        <v>0</v>
      </c>
      <c r="H27" s="28"/>
      <c r="I27" s="27">
        <v>0</v>
      </c>
      <c r="K27" s="27">
        <v>0</v>
      </c>
      <c r="L27" s="17"/>
      <c r="M27" s="27">
        <v>100000000</v>
      </c>
      <c r="N27" s="28"/>
      <c r="O27" s="27">
        <v>0</v>
      </c>
      <c r="P27" s="28"/>
      <c r="Q27" s="27">
        <v>-2060911314</v>
      </c>
      <c r="R27" s="28"/>
      <c r="S27" s="27">
        <v>-1960911314</v>
      </c>
      <c r="U27" s="18">
        <v>1.2599294801930176E-2</v>
      </c>
    </row>
    <row r="28" spans="1:21" s="13" customFormat="1" ht="18">
      <c r="A28" s="24" t="s">
        <v>194</v>
      </c>
      <c r="C28" s="27">
        <v>0</v>
      </c>
      <c r="D28" s="28"/>
      <c r="E28" s="27">
        <v>0</v>
      </c>
      <c r="F28" s="28"/>
      <c r="G28" s="27">
        <v>0</v>
      </c>
      <c r="H28" s="28"/>
      <c r="I28" s="27">
        <v>0</v>
      </c>
      <c r="K28" s="27">
        <v>0</v>
      </c>
      <c r="L28" s="17"/>
      <c r="M28" s="27">
        <v>5540000</v>
      </c>
      <c r="N28" s="28"/>
      <c r="O28" s="27">
        <v>0</v>
      </c>
      <c r="P28" s="28"/>
      <c r="Q28" s="27">
        <v>63983902</v>
      </c>
      <c r="R28" s="28"/>
      <c r="S28" s="27">
        <v>69523902</v>
      </c>
      <c r="U28" s="18">
        <v>-4.4670665665734585E-4</v>
      </c>
    </row>
    <row r="29" spans="1:21" s="13" customFormat="1" ht="18">
      <c r="A29" s="24" t="s">
        <v>38</v>
      </c>
      <c r="C29" s="27">
        <v>0</v>
      </c>
      <c r="D29" s="28"/>
      <c r="E29" s="27">
        <v>0</v>
      </c>
      <c r="F29" s="28"/>
      <c r="G29" s="27">
        <v>0</v>
      </c>
      <c r="H29" s="28"/>
      <c r="I29" s="27">
        <v>0</v>
      </c>
      <c r="K29" s="27">
        <v>0</v>
      </c>
      <c r="L29" s="17"/>
      <c r="M29" s="27">
        <v>0</v>
      </c>
      <c r="N29" s="28"/>
      <c r="O29" s="27">
        <v>0</v>
      </c>
      <c r="P29" s="28"/>
      <c r="Q29" s="27">
        <v>1180200877</v>
      </c>
      <c r="R29" s="28"/>
      <c r="S29" s="27">
        <v>1180200877</v>
      </c>
      <c r="U29" s="18">
        <v>-7.5830552196097609E-3</v>
      </c>
    </row>
    <row r="30" spans="1:21" s="13" customFormat="1" ht="18">
      <c r="A30" s="24" t="s">
        <v>243</v>
      </c>
      <c r="C30" s="27">
        <v>0</v>
      </c>
      <c r="D30" s="28"/>
      <c r="E30" s="27">
        <v>0</v>
      </c>
      <c r="F30" s="28"/>
      <c r="G30" s="27">
        <v>0</v>
      </c>
      <c r="H30" s="28"/>
      <c r="I30" s="27">
        <v>0</v>
      </c>
      <c r="K30" s="27">
        <v>0</v>
      </c>
      <c r="L30" s="17"/>
      <c r="M30" s="27">
        <v>0</v>
      </c>
      <c r="N30" s="28"/>
      <c r="O30" s="27">
        <v>0</v>
      </c>
      <c r="P30" s="28"/>
      <c r="Q30" s="27">
        <v>50355889</v>
      </c>
      <c r="R30" s="28"/>
      <c r="S30" s="27">
        <v>50355889</v>
      </c>
      <c r="U30" s="18">
        <v>-3.2354787592615874E-4</v>
      </c>
    </row>
    <row r="31" spans="1:21" s="13" customFormat="1" ht="18">
      <c r="A31" s="24" t="s">
        <v>45</v>
      </c>
      <c r="C31" s="27">
        <v>0</v>
      </c>
      <c r="D31" s="28"/>
      <c r="E31" s="27">
        <v>0</v>
      </c>
      <c r="F31" s="28"/>
      <c r="G31" s="27">
        <v>0</v>
      </c>
      <c r="H31" s="28"/>
      <c r="I31" s="27">
        <v>0</v>
      </c>
      <c r="K31" s="27">
        <v>0</v>
      </c>
      <c r="L31" s="17"/>
      <c r="M31" s="27">
        <v>0</v>
      </c>
      <c r="N31" s="28"/>
      <c r="O31" s="27">
        <v>0</v>
      </c>
      <c r="P31" s="28"/>
      <c r="Q31" s="27">
        <v>-11812146506</v>
      </c>
      <c r="R31" s="28"/>
      <c r="S31" s="27">
        <v>-11812146506</v>
      </c>
      <c r="U31" s="18">
        <v>7.5895689422639273E-2</v>
      </c>
    </row>
    <row r="32" spans="1:21" s="13" customFormat="1" ht="18">
      <c r="A32" s="24" t="s">
        <v>46</v>
      </c>
      <c r="C32" s="27">
        <v>0</v>
      </c>
      <c r="D32" s="28"/>
      <c r="E32" s="27">
        <v>0</v>
      </c>
      <c r="F32" s="28"/>
      <c r="G32" s="27">
        <v>0</v>
      </c>
      <c r="H32" s="28"/>
      <c r="I32" s="27">
        <v>0</v>
      </c>
      <c r="K32" s="27">
        <v>0</v>
      </c>
      <c r="L32" s="17"/>
      <c r="M32" s="27">
        <v>1250000000</v>
      </c>
      <c r="N32" s="28"/>
      <c r="O32" s="27">
        <v>0</v>
      </c>
      <c r="P32" s="28"/>
      <c r="Q32" s="27">
        <v>-10682724660</v>
      </c>
      <c r="R32" s="28"/>
      <c r="S32" s="27">
        <v>-9432724660</v>
      </c>
      <c r="U32" s="18">
        <v>6.0607370628275432E-2</v>
      </c>
    </row>
    <row r="33" spans="1:21" s="13" customFormat="1" ht="18">
      <c r="A33" s="24" t="s">
        <v>245</v>
      </c>
      <c r="C33" s="27">
        <v>0</v>
      </c>
      <c r="D33" s="28"/>
      <c r="E33" s="27">
        <v>0</v>
      </c>
      <c r="F33" s="28"/>
      <c r="G33" s="27">
        <v>0</v>
      </c>
      <c r="H33" s="28"/>
      <c r="I33" s="27">
        <v>0</v>
      </c>
      <c r="K33" s="27">
        <v>0</v>
      </c>
      <c r="L33" s="17"/>
      <c r="M33" s="27">
        <v>0</v>
      </c>
      <c r="N33" s="28"/>
      <c r="O33" s="27">
        <v>0</v>
      </c>
      <c r="P33" s="28"/>
      <c r="Q33" s="27">
        <v>61677913</v>
      </c>
      <c r="R33" s="28"/>
      <c r="S33" s="27">
        <v>61677913</v>
      </c>
      <c r="U33" s="18">
        <v>-3.9629441836898984E-4</v>
      </c>
    </row>
    <row r="34" spans="1:21" s="13" customFormat="1" ht="18">
      <c r="A34" s="24" t="s">
        <v>246</v>
      </c>
      <c r="C34" s="27">
        <v>0</v>
      </c>
      <c r="D34" s="28"/>
      <c r="E34" s="27">
        <v>0</v>
      </c>
      <c r="F34" s="28"/>
      <c r="G34" s="27">
        <v>0</v>
      </c>
      <c r="H34" s="28"/>
      <c r="I34" s="27">
        <v>0</v>
      </c>
      <c r="K34" s="27">
        <v>0</v>
      </c>
      <c r="L34" s="17"/>
      <c r="M34" s="27">
        <v>0</v>
      </c>
      <c r="N34" s="28"/>
      <c r="O34" s="27">
        <v>0</v>
      </c>
      <c r="P34" s="28"/>
      <c r="Q34" s="27">
        <v>-2215889772</v>
      </c>
      <c r="R34" s="28"/>
      <c r="S34" s="27">
        <v>-2215889772</v>
      </c>
      <c r="U34" s="18">
        <v>1.4237588557260903E-2</v>
      </c>
    </row>
    <row r="35" spans="1:21" s="13" customFormat="1" ht="18">
      <c r="A35" s="24" t="s">
        <v>266</v>
      </c>
      <c r="C35" s="27">
        <v>0</v>
      </c>
      <c r="D35" s="28"/>
      <c r="E35" s="27">
        <v>0</v>
      </c>
      <c r="F35" s="28"/>
      <c r="G35" s="27">
        <v>0</v>
      </c>
      <c r="H35" s="28"/>
      <c r="I35" s="27">
        <v>0</v>
      </c>
      <c r="K35" s="27">
        <v>0</v>
      </c>
      <c r="L35" s="17"/>
      <c r="M35" s="27">
        <v>0</v>
      </c>
      <c r="N35" s="28"/>
      <c r="O35" s="27">
        <v>0</v>
      </c>
      <c r="P35" s="28"/>
      <c r="Q35" s="27">
        <v>-1628756154</v>
      </c>
      <c r="R35" s="28"/>
      <c r="S35" s="27">
        <v>-1628756154</v>
      </c>
      <c r="U35" s="18">
        <v>1.0465123434289075E-2</v>
      </c>
    </row>
    <row r="36" spans="1:21" s="13" customFormat="1" ht="18">
      <c r="A36" s="24" t="s">
        <v>248</v>
      </c>
      <c r="C36" s="27">
        <v>0</v>
      </c>
      <c r="D36" s="28"/>
      <c r="E36" s="27">
        <v>0</v>
      </c>
      <c r="F36" s="28"/>
      <c r="G36" s="27">
        <v>0</v>
      </c>
      <c r="H36" s="28"/>
      <c r="I36" s="27">
        <v>0</v>
      </c>
      <c r="K36" s="27">
        <v>0</v>
      </c>
      <c r="L36" s="17"/>
      <c r="M36" s="27">
        <v>0</v>
      </c>
      <c r="N36" s="28"/>
      <c r="O36" s="27">
        <v>0</v>
      </c>
      <c r="P36" s="28"/>
      <c r="Q36" s="27">
        <v>-1470823123</v>
      </c>
      <c r="R36" s="28"/>
      <c r="S36" s="27">
        <v>-1470823123</v>
      </c>
      <c r="U36" s="18">
        <v>9.4503683036899471E-3</v>
      </c>
    </row>
    <row r="37" spans="1:21" s="13" customFormat="1" ht="18">
      <c r="A37" s="19" t="s">
        <v>63</v>
      </c>
      <c r="C37" s="29">
        <f>SUM(C9:$C$36)</f>
        <v>4700000000</v>
      </c>
      <c r="D37" s="28"/>
      <c r="E37" s="29">
        <f>SUM(E9:$E$36)</f>
        <v>-6948599808</v>
      </c>
      <c r="F37" s="28"/>
      <c r="G37" s="29">
        <f>SUM(G9:$G$36)</f>
        <v>0</v>
      </c>
      <c r="H37" s="28"/>
      <c r="I37" s="29">
        <f>SUM(I9:$I$36)</f>
        <v>-2248599808</v>
      </c>
      <c r="K37" s="20">
        <f>SUM(K9:$K$36)</f>
        <v>-1.2207015873801002</v>
      </c>
      <c r="M37" s="29">
        <f>SUM(M9:$M$36)</f>
        <v>9299921600</v>
      </c>
      <c r="N37" s="28"/>
      <c r="O37" s="29">
        <f>SUM(O9:$O$36)</f>
        <v>-123006356166</v>
      </c>
      <c r="P37" s="28"/>
      <c r="Q37" s="29">
        <f>SUM(Q9:$Q$36)</f>
        <v>-85589319389</v>
      </c>
      <c r="R37" s="28"/>
      <c r="S37" s="29">
        <f>SUM(S9:$S$36)</f>
        <v>-199295753955</v>
      </c>
      <c r="U37" s="20">
        <f>SUM(U9:$U$36)</f>
        <v>1.2805198985414121</v>
      </c>
    </row>
    <row r="38" spans="1:21" s="13" customFormat="1" ht="18">
      <c r="C38" s="30"/>
      <c r="D38" s="28"/>
      <c r="E38" s="30"/>
      <c r="F38" s="28"/>
      <c r="G38" s="30"/>
      <c r="H38" s="28"/>
      <c r="I38" s="30"/>
      <c r="K38" s="21"/>
      <c r="M38" s="30"/>
      <c r="N38" s="28"/>
      <c r="O38" s="30"/>
      <c r="P38" s="28"/>
      <c r="Q38" s="30"/>
      <c r="R38" s="28"/>
      <c r="S38" s="30"/>
      <c r="U38" s="21"/>
    </row>
    <row r="39" spans="1:21">
      <c r="C39" s="31"/>
      <c r="D39" s="31"/>
      <c r="E39" s="31"/>
      <c r="F39" s="31"/>
      <c r="G39" s="31"/>
      <c r="H39" s="31"/>
      <c r="I39" s="31"/>
      <c r="M39" s="31"/>
      <c r="N39" s="31"/>
      <c r="O39" s="31"/>
      <c r="P39" s="31"/>
      <c r="Q39" s="31"/>
      <c r="R39" s="31"/>
      <c r="S39" s="31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rightToLeft="1" topLeftCell="A4" workbookViewId="0">
      <selection activeCell="C25" sqref="C25:I35"/>
    </sheetView>
  </sheetViews>
  <sheetFormatPr defaultRowHeight="14.25"/>
  <cols>
    <col min="1" max="1" width="21.25" customWidth="1"/>
    <col min="2" max="2" width="1.375" customWidth="1"/>
    <col min="3" max="3" width="17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7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</cols>
  <sheetData>
    <row r="1" spans="1:17" ht="20.100000000000001" customHeight="1">
      <c r="A1" s="98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0.100000000000001" customHeight="1">
      <c r="A2" s="99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0.100000000000001" customHeight="1">
      <c r="A3" s="10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17" ht="15.75">
      <c r="A5" s="101" t="s">
        <v>267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s="13" customFormat="1" ht="18.75">
      <c r="C7" s="43" t="s">
        <v>180</v>
      </c>
      <c r="D7" s="44"/>
      <c r="E7" s="44"/>
      <c r="F7" s="44"/>
      <c r="G7" s="44"/>
      <c r="H7" s="44"/>
      <c r="I7" s="44"/>
      <c r="J7" s="44"/>
      <c r="K7" s="44"/>
      <c r="M7" s="43" t="s">
        <v>7</v>
      </c>
      <c r="N7" s="44"/>
      <c r="O7" s="44"/>
      <c r="P7" s="44"/>
      <c r="Q7" s="44"/>
    </row>
    <row r="8" spans="1:17" s="13" customFormat="1" ht="18.75">
      <c r="C8" s="23" t="s">
        <v>268</v>
      </c>
      <c r="E8" s="23" t="s">
        <v>256</v>
      </c>
      <c r="G8" s="23" t="s">
        <v>257</v>
      </c>
      <c r="I8" s="23" t="s">
        <v>63</v>
      </c>
      <c r="K8" s="23" t="s">
        <v>268</v>
      </c>
      <c r="M8" s="23" t="s">
        <v>256</v>
      </c>
      <c r="O8" s="23" t="s">
        <v>257</v>
      </c>
      <c r="Q8" s="23" t="s">
        <v>63</v>
      </c>
    </row>
    <row r="9" spans="1:17" s="13" customFormat="1" ht="18">
      <c r="A9" s="24" t="s">
        <v>223</v>
      </c>
      <c r="C9" s="27">
        <v>0</v>
      </c>
      <c r="D9" s="28"/>
      <c r="E9" s="27">
        <v>256586497</v>
      </c>
      <c r="F9" s="28"/>
      <c r="G9" s="27">
        <v>-256586497</v>
      </c>
      <c r="H9" s="28"/>
      <c r="I9" s="27">
        <v>0</v>
      </c>
      <c r="J9" s="28"/>
      <c r="K9" s="27">
        <v>33385627</v>
      </c>
      <c r="L9" s="28"/>
      <c r="M9" s="27">
        <v>0</v>
      </c>
      <c r="N9" s="28"/>
      <c r="O9" s="27">
        <v>-2493502</v>
      </c>
      <c r="P9" s="28"/>
      <c r="Q9" s="27">
        <v>30892125</v>
      </c>
    </row>
    <row r="10" spans="1:17" s="13" customFormat="1" ht="18">
      <c r="A10" s="24" t="s">
        <v>79</v>
      </c>
      <c r="C10" s="27">
        <v>0</v>
      </c>
      <c r="D10" s="28"/>
      <c r="E10" s="27">
        <v>525313808</v>
      </c>
      <c r="F10" s="28"/>
      <c r="G10" s="27">
        <v>0</v>
      </c>
      <c r="H10" s="28"/>
      <c r="I10" s="27">
        <v>525313808</v>
      </c>
      <c r="J10" s="28"/>
      <c r="K10" s="27">
        <v>0</v>
      </c>
      <c r="L10" s="28"/>
      <c r="M10" s="27">
        <v>3943026625</v>
      </c>
      <c r="N10" s="28"/>
      <c r="O10" s="27">
        <v>0</v>
      </c>
      <c r="P10" s="28"/>
      <c r="Q10" s="27">
        <v>3943026625</v>
      </c>
    </row>
    <row r="11" spans="1:17" s="13" customFormat="1" ht="18">
      <c r="A11" s="24" t="s">
        <v>85</v>
      </c>
      <c r="C11" s="27">
        <v>0</v>
      </c>
      <c r="D11" s="28"/>
      <c r="E11" s="27">
        <v>21607998</v>
      </c>
      <c r="F11" s="28"/>
      <c r="G11" s="27">
        <v>0</v>
      </c>
      <c r="H11" s="28"/>
      <c r="I11" s="27">
        <v>21607998</v>
      </c>
      <c r="J11" s="28"/>
      <c r="K11" s="27">
        <v>0</v>
      </c>
      <c r="L11" s="28"/>
      <c r="M11" s="27">
        <v>181698479</v>
      </c>
      <c r="N11" s="28"/>
      <c r="O11" s="27">
        <v>0</v>
      </c>
      <c r="P11" s="28"/>
      <c r="Q11" s="27">
        <v>181698479</v>
      </c>
    </row>
    <row r="12" spans="1:17" s="13" customFormat="1" ht="18">
      <c r="A12" s="24" t="s">
        <v>87</v>
      </c>
      <c r="C12" s="27">
        <v>0</v>
      </c>
      <c r="D12" s="28"/>
      <c r="E12" s="27">
        <v>145831800</v>
      </c>
      <c r="F12" s="28"/>
      <c r="G12" s="27">
        <v>0</v>
      </c>
      <c r="H12" s="28"/>
      <c r="I12" s="27">
        <v>145831800</v>
      </c>
      <c r="J12" s="28"/>
      <c r="K12" s="27">
        <v>0</v>
      </c>
      <c r="L12" s="28"/>
      <c r="M12" s="27">
        <v>1247319650</v>
      </c>
      <c r="N12" s="28"/>
      <c r="O12" s="27">
        <v>0</v>
      </c>
      <c r="P12" s="28"/>
      <c r="Q12" s="27">
        <v>1247319650</v>
      </c>
    </row>
    <row r="13" spans="1:17" s="13" customFormat="1" ht="18">
      <c r="A13" s="24" t="s">
        <v>91</v>
      </c>
      <c r="C13" s="27">
        <v>0</v>
      </c>
      <c r="D13" s="28"/>
      <c r="E13" s="27">
        <v>146043167</v>
      </c>
      <c r="F13" s="28"/>
      <c r="G13" s="27">
        <v>0</v>
      </c>
      <c r="H13" s="28"/>
      <c r="I13" s="27">
        <v>146043167</v>
      </c>
      <c r="J13" s="28"/>
      <c r="K13" s="27">
        <v>0</v>
      </c>
      <c r="L13" s="28"/>
      <c r="M13" s="27">
        <v>1408506030</v>
      </c>
      <c r="N13" s="28"/>
      <c r="O13" s="27">
        <v>0</v>
      </c>
      <c r="P13" s="28"/>
      <c r="Q13" s="27">
        <v>1408506030</v>
      </c>
    </row>
    <row r="14" spans="1:17" s="13" customFormat="1" ht="18">
      <c r="A14" s="24" t="s">
        <v>94</v>
      </c>
      <c r="C14" s="27">
        <v>0</v>
      </c>
      <c r="D14" s="28"/>
      <c r="E14" s="27">
        <v>204640761</v>
      </c>
      <c r="F14" s="28"/>
      <c r="G14" s="27">
        <v>0</v>
      </c>
      <c r="H14" s="28"/>
      <c r="I14" s="27">
        <v>204640761</v>
      </c>
      <c r="J14" s="28"/>
      <c r="K14" s="27">
        <v>0</v>
      </c>
      <c r="L14" s="28"/>
      <c r="M14" s="27">
        <v>1622489290</v>
      </c>
      <c r="N14" s="28"/>
      <c r="O14" s="27">
        <v>0</v>
      </c>
      <c r="P14" s="28"/>
      <c r="Q14" s="27">
        <v>1622489290</v>
      </c>
    </row>
    <row r="15" spans="1:17" s="13" customFormat="1" ht="18">
      <c r="A15" s="24" t="s">
        <v>97</v>
      </c>
      <c r="C15" s="27">
        <v>0</v>
      </c>
      <c r="D15" s="28"/>
      <c r="E15" s="27">
        <v>-491720854</v>
      </c>
      <c r="F15" s="28"/>
      <c r="G15" s="27">
        <v>0</v>
      </c>
      <c r="H15" s="28"/>
      <c r="I15" s="27">
        <v>-491720854</v>
      </c>
      <c r="J15" s="28"/>
      <c r="K15" s="27">
        <v>0</v>
      </c>
      <c r="L15" s="28"/>
      <c r="M15" s="27">
        <v>1596416637</v>
      </c>
      <c r="N15" s="28"/>
      <c r="O15" s="27">
        <v>0</v>
      </c>
      <c r="P15" s="28"/>
      <c r="Q15" s="27">
        <v>1596416637</v>
      </c>
    </row>
    <row r="16" spans="1:17" s="13" customFormat="1" ht="18">
      <c r="A16" s="24" t="s">
        <v>100</v>
      </c>
      <c r="C16" s="27">
        <v>0</v>
      </c>
      <c r="D16" s="28"/>
      <c r="E16" s="27">
        <v>49431039</v>
      </c>
      <c r="F16" s="28"/>
      <c r="G16" s="27">
        <v>0</v>
      </c>
      <c r="H16" s="28"/>
      <c r="I16" s="27">
        <v>49431039</v>
      </c>
      <c r="J16" s="28"/>
      <c r="K16" s="27">
        <v>0</v>
      </c>
      <c r="L16" s="28"/>
      <c r="M16" s="27">
        <v>787537233</v>
      </c>
      <c r="N16" s="28"/>
      <c r="O16" s="27">
        <v>0</v>
      </c>
      <c r="P16" s="28"/>
      <c r="Q16" s="27">
        <v>787537233</v>
      </c>
    </row>
    <row r="17" spans="1:17" s="13" customFormat="1" ht="18">
      <c r="A17" s="24" t="s">
        <v>103</v>
      </c>
      <c r="C17" s="27">
        <v>0</v>
      </c>
      <c r="D17" s="28"/>
      <c r="E17" s="27">
        <v>310042376</v>
      </c>
      <c r="F17" s="28"/>
      <c r="G17" s="27">
        <v>0</v>
      </c>
      <c r="H17" s="28"/>
      <c r="I17" s="27">
        <v>310042376</v>
      </c>
      <c r="J17" s="28"/>
      <c r="K17" s="27">
        <v>0</v>
      </c>
      <c r="L17" s="28"/>
      <c r="M17" s="27">
        <v>2466889262</v>
      </c>
      <c r="N17" s="28"/>
      <c r="O17" s="27">
        <v>1209939381</v>
      </c>
      <c r="P17" s="28"/>
      <c r="Q17" s="27">
        <v>3676828643</v>
      </c>
    </row>
    <row r="18" spans="1:17" s="13" customFormat="1" ht="18">
      <c r="A18" s="24" t="s">
        <v>106</v>
      </c>
      <c r="C18" s="27">
        <v>0</v>
      </c>
      <c r="D18" s="28"/>
      <c r="E18" s="27">
        <v>318275702</v>
      </c>
      <c r="F18" s="28"/>
      <c r="G18" s="27">
        <v>0</v>
      </c>
      <c r="H18" s="28"/>
      <c r="I18" s="27">
        <v>318275702</v>
      </c>
      <c r="J18" s="28"/>
      <c r="K18" s="27">
        <v>0</v>
      </c>
      <c r="L18" s="28"/>
      <c r="M18" s="27">
        <v>1460047382</v>
      </c>
      <c r="N18" s="28"/>
      <c r="O18" s="27">
        <v>0</v>
      </c>
      <c r="P18" s="28"/>
      <c r="Q18" s="27">
        <v>1460047382</v>
      </c>
    </row>
    <row r="19" spans="1:17" s="13" customFormat="1" ht="18">
      <c r="A19" s="24" t="s">
        <v>108</v>
      </c>
      <c r="C19" s="27">
        <v>0</v>
      </c>
      <c r="D19" s="28"/>
      <c r="E19" s="27">
        <v>220861961</v>
      </c>
      <c r="F19" s="28"/>
      <c r="G19" s="27">
        <v>0</v>
      </c>
      <c r="H19" s="28"/>
      <c r="I19" s="27">
        <v>220861961</v>
      </c>
      <c r="J19" s="28"/>
      <c r="K19" s="27">
        <v>0</v>
      </c>
      <c r="L19" s="28"/>
      <c r="M19" s="27">
        <v>594881296</v>
      </c>
      <c r="N19" s="28"/>
      <c r="O19" s="27">
        <v>0</v>
      </c>
      <c r="P19" s="28"/>
      <c r="Q19" s="27">
        <v>594881296</v>
      </c>
    </row>
    <row r="20" spans="1:17" s="13" customFormat="1" ht="18">
      <c r="A20" s="24" t="s">
        <v>111</v>
      </c>
      <c r="C20" s="27">
        <v>0</v>
      </c>
      <c r="D20" s="28"/>
      <c r="E20" s="27">
        <v>600636172</v>
      </c>
      <c r="F20" s="28"/>
      <c r="G20" s="27">
        <v>0</v>
      </c>
      <c r="H20" s="28"/>
      <c r="I20" s="27">
        <v>600636172</v>
      </c>
      <c r="J20" s="28"/>
      <c r="K20" s="27">
        <v>0</v>
      </c>
      <c r="L20" s="28"/>
      <c r="M20" s="27">
        <v>4505758879</v>
      </c>
      <c r="N20" s="28"/>
      <c r="O20" s="27">
        <v>0</v>
      </c>
      <c r="P20" s="28"/>
      <c r="Q20" s="27">
        <v>4505758879</v>
      </c>
    </row>
    <row r="21" spans="1:17" s="13" customFormat="1" ht="18">
      <c r="A21" s="24" t="s">
        <v>113</v>
      </c>
      <c r="C21" s="27">
        <v>0</v>
      </c>
      <c r="D21" s="28"/>
      <c r="E21" s="27">
        <v>147846182</v>
      </c>
      <c r="F21" s="28"/>
      <c r="G21" s="27">
        <v>0</v>
      </c>
      <c r="H21" s="28"/>
      <c r="I21" s="27">
        <v>147846182</v>
      </c>
      <c r="J21" s="28"/>
      <c r="K21" s="27">
        <v>0</v>
      </c>
      <c r="L21" s="28"/>
      <c r="M21" s="27">
        <v>1105250259</v>
      </c>
      <c r="N21" s="28"/>
      <c r="O21" s="27">
        <v>52836619</v>
      </c>
      <c r="P21" s="28"/>
      <c r="Q21" s="27">
        <v>1158086878</v>
      </c>
    </row>
    <row r="22" spans="1:17" s="13" customFormat="1" ht="18">
      <c r="A22" s="24" t="s">
        <v>115</v>
      </c>
      <c r="C22" s="27">
        <v>0</v>
      </c>
      <c r="D22" s="28"/>
      <c r="E22" s="27">
        <v>515046753</v>
      </c>
      <c r="F22" s="28"/>
      <c r="G22" s="27">
        <v>0</v>
      </c>
      <c r="H22" s="28"/>
      <c r="I22" s="27">
        <v>515046753</v>
      </c>
      <c r="J22" s="28"/>
      <c r="K22" s="27">
        <v>0</v>
      </c>
      <c r="L22" s="28"/>
      <c r="M22" s="27">
        <v>3473736427</v>
      </c>
      <c r="N22" s="28"/>
      <c r="O22" s="27">
        <v>0</v>
      </c>
      <c r="P22" s="28"/>
      <c r="Q22" s="27">
        <v>3473736427</v>
      </c>
    </row>
    <row r="23" spans="1:17" s="13" customFormat="1" ht="18">
      <c r="A23" s="24" t="s">
        <v>117</v>
      </c>
      <c r="C23" s="27">
        <v>0</v>
      </c>
      <c r="D23" s="28"/>
      <c r="E23" s="27">
        <v>151551467</v>
      </c>
      <c r="F23" s="28"/>
      <c r="G23" s="27">
        <v>0</v>
      </c>
      <c r="H23" s="28"/>
      <c r="I23" s="27">
        <v>151551467</v>
      </c>
      <c r="J23" s="28"/>
      <c r="K23" s="27">
        <v>0</v>
      </c>
      <c r="L23" s="28"/>
      <c r="M23" s="27">
        <v>957820526</v>
      </c>
      <c r="N23" s="28"/>
      <c r="O23" s="27">
        <v>307703779</v>
      </c>
      <c r="P23" s="28"/>
      <c r="Q23" s="27">
        <v>1265524305</v>
      </c>
    </row>
    <row r="24" spans="1:17" s="13" customFormat="1" ht="36">
      <c r="A24" s="24" t="s">
        <v>119</v>
      </c>
      <c r="C24" s="27">
        <v>31336736</v>
      </c>
      <c r="D24" s="28"/>
      <c r="E24" s="27">
        <v>12484936</v>
      </c>
      <c r="F24" s="28"/>
      <c r="G24" s="27">
        <v>0</v>
      </c>
      <c r="H24" s="28"/>
      <c r="I24" s="27">
        <v>43821672</v>
      </c>
      <c r="J24" s="28"/>
      <c r="K24" s="27">
        <v>302640610</v>
      </c>
      <c r="L24" s="28"/>
      <c r="M24" s="27">
        <v>-21891232</v>
      </c>
      <c r="N24" s="28"/>
      <c r="O24" s="27">
        <v>0</v>
      </c>
      <c r="P24" s="28"/>
      <c r="Q24" s="27">
        <v>280749378</v>
      </c>
    </row>
    <row r="25" spans="1:17" s="13" customFormat="1" ht="18">
      <c r="A25" s="24" t="s">
        <v>219</v>
      </c>
      <c r="C25" s="27">
        <v>0</v>
      </c>
      <c r="D25" s="28"/>
      <c r="E25" s="27">
        <v>0</v>
      </c>
      <c r="F25" s="28"/>
      <c r="G25" s="27">
        <v>0</v>
      </c>
      <c r="H25" s="28"/>
      <c r="I25" s="27">
        <v>0</v>
      </c>
      <c r="J25" s="27"/>
      <c r="K25" s="27">
        <v>44193285</v>
      </c>
      <c r="L25" s="28"/>
      <c r="M25" s="27">
        <v>0</v>
      </c>
      <c r="N25" s="28"/>
      <c r="O25" s="27">
        <v>66901</v>
      </c>
      <c r="P25" s="28"/>
      <c r="Q25" s="27">
        <v>44260186</v>
      </c>
    </row>
    <row r="26" spans="1:17" s="13" customFormat="1" ht="18">
      <c r="A26" s="24" t="s">
        <v>221</v>
      </c>
      <c r="C26" s="27">
        <v>0</v>
      </c>
      <c r="D26" s="28"/>
      <c r="E26" s="27">
        <v>0</v>
      </c>
      <c r="F26" s="28"/>
      <c r="G26" s="27">
        <v>0</v>
      </c>
      <c r="H26" s="28"/>
      <c r="I26" s="27">
        <v>0</v>
      </c>
      <c r="J26" s="27"/>
      <c r="K26" s="27">
        <v>1782978128</v>
      </c>
      <c r="L26" s="28"/>
      <c r="M26" s="27">
        <v>0</v>
      </c>
      <c r="N26" s="28"/>
      <c r="O26" s="27">
        <v>-384316787</v>
      </c>
      <c r="P26" s="28"/>
      <c r="Q26" s="27">
        <v>1398661341</v>
      </c>
    </row>
    <row r="27" spans="1:17" s="13" customFormat="1" ht="18">
      <c r="A27" s="24" t="s">
        <v>222</v>
      </c>
      <c r="C27" s="27">
        <v>0</v>
      </c>
      <c r="D27" s="28"/>
      <c r="E27" s="27">
        <v>0</v>
      </c>
      <c r="F27" s="28"/>
      <c r="G27" s="27">
        <v>0</v>
      </c>
      <c r="H27" s="28"/>
      <c r="I27" s="27">
        <v>0</v>
      </c>
      <c r="J27" s="27"/>
      <c r="K27" s="27">
        <v>110483214</v>
      </c>
      <c r="L27" s="28"/>
      <c r="M27" s="27">
        <v>0</v>
      </c>
      <c r="N27" s="28"/>
      <c r="O27" s="27">
        <v>-9816937</v>
      </c>
      <c r="P27" s="28"/>
      <c r="Q27" s="27">
        <v>100666277</v>
      </c>
    </row>
    <row r="28" spans="1:17" s="13" customFormat="1" ht="18">
      <c r="A28" s="24" t="s">
        <v>238</v>
      </c>
      <c r="C28" s="27">
        <v>0</v>
      </c>
      <c r="D28" s="28"/>
      <c r="E28" s="27">
        <v>0</v>
      </c>
      <c r="F28" s="28"/>
      <c r="G28" s="27">
        <v>0</v>
      </c>
      <c r="H28" s="28"/>
      <c r="I28" s="27">
        <v>0</v>
      </c>
      <c r="J28" s="27"/>
      <c r="K28" s="27">
        <v>0</v>
      </c>
      <c r="L28" s="28"/>
      <c r="M28" s="27">
        <v>0</v>
      </c>
      <c r="N28" s="28"/>
      <c r="O28" s="27">
        <v>150348864</v>
      </c>
      <c r="P28" s="28"/>
      <c r="Q28" s="27">
        <v>150348864</v>
      </c>
    </row>
    <row r="29" spans="1:17" s="13" customFormat="1" ht="18">
      <c r="A29" s="24" t="s">
        <v>239</v>
      </c>
      <c r="C29" s="27">
        <v>0</v>
      </c>
      <c r="D29" s="28"/>
      <c r="E29" s="27">
        <v>0</v>
      </c>
      <c r="F29" s="28"/>
      <c r="G29" s="27">
        <v>0</v>
      </c>
      <c r="H29" s="28"/>
      <c r="I29" s="27">
        <v>0</v>
      </c>
      <c r="J29" s="27"/>
      <c r="K29" s="27">
        <v>0</v>
      </c>
      <c r="L29" s="28"/>
      <c r="M29" s="27">
        <v>0</v>
      </c>
      <c r="N29" s="28"/>
      <c r="O29" s="27">
        <v>260552876</v>
      </c>
      <c r="P29" s="28"/>
      <c r="Q29" s="27">
        <v>260552876</v>
      </c>
    </row>
    <row r="30" spans="1:17" s="13" customFormat="1" ht="18">
      <c r="A30" s="24" t="s">
        <v>240</v>
      </c>
      <c r="C30" s="27">
        <v>0</v>
      </c>
      <c r="D30" s="28"/>
      <c r="E30" s="27">
        <v>0</v>
      </c>
      <c r="F30" s="28"/>
      <c r="G30" s="27">
        <v>0</v>
      </c>
      <c r="H30" s="28"/>
      <c r="I30" s="27">
        <v>0</v>
      </c>
      <c r="J30" s="27"/>
      <c r="K30" s="27">
        <v>0</v>
      </c>
      <c r="L30" s="28"/>
      <c r="M30" s="27">
        <v>0</v>
      </c>
      <c r="N30" s="28"/>
      <c r="O30" s="27">
        <v>11367483</v>
      </c>
      <c r="P30" s="28"/>
      <c r="Q30" s="27">
        <v>11367483</v>
      </c>
    </row>
    <row r="31" spans="1:17" s="13" customFormat="1" ht="18">
      <c r="A31" s="24" t="s">
        <v>241</v>
      </c>
      <c r="C31" s="27">
        <v>0</v>
      </c>
      <c r="D31" s="28"/>
      <c r="E31" s="27">
        <v>0</v>
      </c>
      <c r="F31" s="28"/>
      <c r="G31" s="27">
        <v>0</v>
      </c>
      <c r="H31" s="28"/>
      <c r="I31" s="27">
        <v>0</v>
      </c>
      <c r="J31" s="27"/>
      <c r="K31" s="27">
        <v>0</v>
      </c>
      <c r="L31" s="28"/>
      <c r="M31" s="27">
        <v>0</v>
      </c>
      <c r="N31" s="28"/>
      <c r="O31" s="27">
        <v>138384976</v>
      </c>
      <c r="P31" s="28"/>
      <c r="Q31" s="27">
        <v>138384976</v>
      </c>
    </row>
    <row r="32" spans="1:17" s="13" customFormat="1" ht="18">
      <c r="A32" s="24" t="s">
        <v>242</v>
      </c>
      <c r="C32" s="27">
        <v>0</v>
      </c>
      <c r="D32" s="28"/>
      <c r="E32" s="27">
        <v>0</v>
      </c>
      <c r="F32" s="28"/>
      <c r="G32" s="27">
        <v>0</v>
      </c>
      <c r="H32" s="28"/>
      <c r="I32" s="27">
        <v>0</v>
      </c>
      <c r="J32" s="27"/>
      <c r="K32" s="27">
        <v>0</v>
      </c>
      <c r="L32" s="28"/>
      <c r="M32" s="27">
        <v>0</v>
      </c>
      <c r="N32" s="28"/>
      <c r="O32" s="27">
        <v>433234626</v>
      </c>
      <c r="P32" s="28"/>
      <c r="Q32" s="27">
        <v>433234626</v>
      </c>
    </row>
    <row r="33" spans="1:17" s="13" customFormat="1" ht="18">
      <c r="A33" s="24" t="s">
        <v>228</v>
      </c>
      <c r="C33" s="27">
        <v>0</v>
      </c>
      <c r="D33" s="28"/>
      <c r="E33" s="27">
        <v>0</v>
      </c>
      <c r="F33" s="28"/>
      <c r="G33" s="27">
        <v>0</v>
      </c>
      <c r="H33" s="28"/>
      <c r="I33" s="27">
        <v>0</v>
      </c>
      <c r="J33" s="27"/>
      <c r="K33" s="27">
        <v>25190172</v>
      </c>
      <c r="L33" s="28"/>
      <c r="M33" s="27">
        <v>0</v>
      </c>
      <c r="N33" s="28"/>
      <c r="O33" s="27">
        <v>-2238262</v>
      </c>
      <c r="P33" s="28"/>
      <c r="Q33" s="27">
        <v>22951910</v>
      </c>
    </row>
    <row r="34" spans="1:17" s="13" customFormat="1" ht="36">
      <c r="A34" s="24" t="s">
        <v>229</v>
      </c>
      <c r="C34" s="27">
        <v>0</v>
      </c>
      <c r="D34" s="28"/>
      <c r="E34" s="27">
        <v>0</v>
      </c>
      <c r="F34" s="28"/>
      <c r="G34" s="27">
        <v>0</v>
      </c>
      <c r="H34" s="28"/>
      <c r="I34" s="27">
        <v>0</v>
      </c>
      <c r="J34" s="27"/>
      <c r="K34" s="27">
        <v>5615274069</v>
      </c>
      <c r="L34" s="28"/>
      <c r="M34" s="27">
        <v>0</v>
      </c>
      <c r="N34" s="28"/>
      <c r="O34" s="27">
        <v>415050333</v>
      </c>
      <c r="P34" s="28"/>
      <c r="Q34" s="27">
        <v>6030324402</v>
      </c>
    </row>
    <row r="35" spans="1:17" s="13" customFormat="1" ht="18">
      <c r="A35" s="24" t="s">
        <v>231</v>
      </c>
      <c r="C35" s="27">
        <v>0</v>
      </c>
      <c r="D35" s="28"/>
      <c r="E35" s="27">
        <v>0</v>
      </c>
      <c r="F35" s="28"/>
      <c r="G35" s="27">
        <v>0</v>
      </c>
      <c r="H35" s="28"/>
      <c r="I35" s="27">
        <v>0</v>
      </c>
      <c r="J35" s="27"/>
      <c r="K35" s="27">
        <v>734092204</v>
      </c>
      <c r="L35" s="28"/>
      <c r="M35" s="27">
        <v>0</v>
      </c>
      <c r="N35" s="28"/>
      <c r="O35" s="27">
        <v>3092125</v>
      </c>
      <c r="P35" s="28"/>
      <c r="Q35" s="27">
        <v>737184329</v>
      </c>
    </row>
    <row r="36" spans="1:17" s="13" customFormat="1" ht="18">
      <c r="A36" s="19" t="s">
        <v>63</v>
      </c>
      <c r="C36" s="29">
        <f>SUM(C9:$C$35)</f>
        <v>31336736</v>
      </c>
      <c r="D36" s="28"/>
      <c r="E36" s="29">
        <f>SUM(E9:$E$35)</f>
        <v>3134479765</v>
      </c>
      <c r="F36" s="28"/>
      <c r="G36" s="29">
        <f>SUM(G9:$G$35)</f>
        <v>-256586497</v>
      </c>
      <c r="H36" s="28"/>
      <c r="I36" s="29">
        <f>SUM(I9:$I$35)</f>
        <v>2909230004</v>
      </c>
      <c r="J36" s="28"/>
      <c r="K36" s="29">
        <f>SUM(K9:$K$35)</f>
        <v>8648237309</v>
      </c>
      <c r="L36" s="28"/>
      <c r="M36" s="29">
        <f>SUM(M9:$M$35)</f>
        <v>25329486743</v>
      </c>
      <c r="N36" s="28"/>
      <c r="O36" s="29">
        <f>SUM(O9:$O$35)</f>
        <v>2583712475</v>
      </c>
      <c r="P36" s="28"/>
      <c r="Q36" s="29">
        <f>SUM(Q9:$Q$35)</f>
        <v>36561436527</v>
      </c>
    </row>
    <row r="37" spans="1:17" s="13" customFormat="1" ht="18">
      <c r="C37" s="21"/>
      <c r="E37" s="21"/>
      <c r="G37" s="21"/>
      <c r="I37" s="21"/>
      <c r="K37" s="21"/>
      <c r="M37" s="21"/>
      <c r="O37" s="21"/>
      <c r="Q37" s="21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rightToLeft="1" topLeftCell="A7" workbookViewId="0">
      <selection activeCell="E14" sqref="E14:G15"/>
    </sheetView>
  </sheetViews>
  <sheetFormatPr defaultRowHeight="14.25"/>
  <cols>
    <col min="1" max="1" width="25.625" customWidth="1"/>
    <col min="2" max="2" width="1.375" customWidth="1"/>
    <col min="3" max="3" width="17" customWidth="1"/>
    <col min="4" max="4" width="1.375" customWidth="1"/>
    <col min="5" max="5" width="17" customWidth="1"/>
    <col min="6" max="6" width="1.375" customWidth="1"/>
    <col min="7" max="7" width="14.25" customWidth="1"/>
    <col min="8" max="8" width="1.375" customWidth="1"/>
    <col min="9" max="9" width="17" customWidth="1"/>
    <col min="10" max="10" width="1.375" customWidth="1"/>
    <col min="11" max="11" width="14.25" customWidth="1"/>
  </cols>
  <sheetData>
    <row r="1" spans="1:11" ht="20.100000000000001" customHeight="1">
      <c r="A1" s="102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0.100000000000001" customHeight="1">
      <c r="A2" s="103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0.100000000000001" customHeight="1">
      <c r="A3" s="104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5" spans="1:11" ht="15.75">
      <c r="A5" s="105" t="s">
        <v>269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7" spans="1:11" s="13" customFormat="1" ht="18.75">
      <c r="A7" s="43" t="s">
        <v>270</v>
      </c>
      <c r="B7" s="44"/>
      <c r="C7" s="44"/>
      <c r="E7" s="43" t="s">
        <v>180</v>
      </c>
      <c r="F7" s="44"/>
      <c r="G7" s="44"/>
      <c r="I7" s="43" t="s">
        <v>7</v>
      </c>
      <c r="J7" s="44"/>
      <c r="K7" s="44"/>
    </row>
    <row r="8" spans="1:11" s="13" customFormat="1" ht="37.5">
      <c r="A8" s="23" t="s">
        <v>271</v>
      </c>
      <c r="C8" s="23" t="s">
        <v>134</v>
      </c>
      <c r="E8" s="23" t="s">
        <v>272</v>
      </c>
      <c r="G8" s="23" t="s">
        <v>273</v>
      </c>
      <c r="I8" s="23" t="s">
        <v>272</v>
      </c>
      <c r="K8" s="23" t="s">
        <v>273</v>
      </c>
    </row>
    <row r="9" spans="1:11" s="13" customFormat="1" ht="18">
      <c r="A9" s="24" t="s">
        <v>274</v>
      </c>
      <c r="C9" s="17" t="s">
        <v>146</v>
      </c>
      <c r="E9" s="27">
        <v>679452048</v>
      </c>
      <c r="G9" s="18">
        <f>E9/E16</f>
        <v>0.57511225677908773</v>
      </c>
      <c r="I9" s="16">
        <v>1402739712</v>
      </c>
      <c r="K9" s="18">
        <f>I9/I16</f>
        <v>0.2194917600297982</v>
      </c>
    </row>
    <row r="10" spans="1:11" s="13" customFormat="1" ht="18">
      <c r="A10" s="24" t="s">
        <v>275</v>
      </c>
      <c r="C10" s="17" t="s">
        <v>152</v>
      </c>
      <c r="E10" s="27">
        <v>449560907</v>
      </c>
      <c r="G10" s="18">
        <f>E10/E16</f>
        <v>0.38052426002022083</v>
      </c>
      <c r="I10" s="16">
        <v>1333937701</v>
      </c>
      <c r="K10" s="18">
        <f>I10/I16</f>
        <v>0.20872606033598393</v>
      </c>
    </row>
    <row r="11" spans="1:11" s="13" customFormat="1" ht="18">
      <c r="A11" s="24" t="s">
        <v>276</v>
      </c>
      <c r="C11" s="17" t="s">
        <v>142</v>
      </c>
      <c r="E11" s="27">
        <v>-174141</v>
      </c>
      <c r="G11" s="18">
        <f>E11/E16</f>
        <v>-1.4739910462050311E-4</v>
      </c>
      <c r="I11" s="16">
        <v>366297</v>
      </c>
      <c r="K11" s="18">
        <f>I11/I16</f>
        <v>5.7315817422038588E-5</v>
      </c>
    </row>
    <row r="12" spans="1:11" s="13" customFormat="1" ht="18">
      <c r="A12" s="24" t="s">
        <v>277</v>
      </c>
      <c r="C12" s="17" t="s">
        <v>150</v>
      </c>
      <c r="E12" s="27">
        <v>47964401</v>
      </c>
      <c r="G12" s="18">
        <f>E12/E16</f>
        <v>4.0598766293169122E-2</v>
      </c>
      <c r="I12" s="16">
        <v>126845875</v>
      </c>
      <c r="K12" s="18">
        <f>I12/I16</f>
        <v>1.9848033186836717E-2</v>
      </c>
    </row>
    <row r="13" spans="1:11" s="13" customFormat="1" ht="18">
      <c r="A13" s="24" t="s">
        <v>278</v>
      </c>
      <c r="C13" s="17" t="s">
        <v>159</v>
      </c>
      <c r="E13" s="27">
        <v>4621872</v>
      </c>
      <c r="G13" s="18">
        <f>E13/E16</f>
        <v>3.9121160121428841E-3</v>
      </c>
      <c r="I13" s="16">
        <v>526922797</v>
      </c>
      <c r="K13" s="18">
        <f>I13/I16</f>
        <v>8.2449517272491724E-2</v>
      </c>
    </row>
    <row r="14" spans="1:11" s="13" customFormat="1" ht="18">
      <c r="A14" s="24" t="s">
        <v>275</v>
      </c>
      <c r="C14" s="17" t="s">
        <v>279</v>
      </c>
      <c r="E14" s="36">
        <v>0</v>
      </c>
      <c r="F14" s="37"/>
      <c r="G14" s="37">
        <v>0</v>
      </c>
      <c r="H14" s="17"/>
      <c r="I14" s="16">
        <v>2911736892</v>
      </c>
      <c r="K14" s="18">
        <f>I14/I16</f>
        <v>0.45561001068227719</v>
      </c>
    </row>
    <row r="15" spans="1:11" s="13" customFormat="1" ht="18">
      <c r="A15" s="24" t="s">
        <v>277</v>
      </c>
      <c r="C15" s="17" t="s">
        <v>280</v>
      </c>
      <c r="E15" s="36">
        <v>0</v>
      </c>
      <c r="F15" s="37"/>
      <c r="G15" s="37">
        <v>0</v>
      </c>
      <c r="H15" s="17"/>
      <c r="I15" s="16">
        <v>88304359</v>
      </c>
      <c r="K15" s="18">
        <f>I15/I16</f>
        <v>1.3817302675190215E-2</v>
      </c>
    </row>
    <row r="16" spans="1:11" s="13" customFormat="1" ht="18">
      <c r="A16" s="19" t="s">
        <v>63</v>
      </c>
      <c r="E16" s="19">
        <f>SUM(E9:$E$15)</f>
        <v>1181425087</v>
      </c>
      <c r="G16" s="20">
        <f>SUM(G9:$G$15)</f>
        <v>1.0000000000000002</v>
      </c>
      <c r="I16" s="19">
        <f>SUM(I9:$I$15)</f>
        <v>6390853633</v>
      </c>
      <c r="K16" s="20">
        <f>SUM(K9:$K$15)</f>
        <v>1</v>
      </c>
    </row>
    <row r="17" spans="5:11" s="13" customFormat="1" ht="18">
      <c r="E17" s="21"/>
      <c r="G17" s="21"/>
      <c r="I17" s="21"/>
      <c r="K17" s="21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rightToLeft="1" workbookViewId="0">
      <selection activeCell="C9" sqref="C9:C10"/>
    </sheetView>
  </sheetViews>
  <sheetFormatPr defaultRowHeight="14.25"/>
  <cols>
    <col min="1" max="1" width="25.625" customWidth="1"/>
    <col min="2" max="2" width="1.375" customWidth="1"/>
    <col min="3" max="3" width="18.5" customWidth="1"/>
    <col min="4" max="4" width="1.375" customWidth="1"/>
    <col min="5" max="5" width="18.5" customWidth="1"/>
  </cols>
  <sheetData>
    <row r="1" spans="1:5" ht="20.100000000000001" customHeight="1">
      <c r="A1" s="106" t="s">
        <v>0</v>
      </c>
      <c r="B1" s="40"/>
      <c r="C1" s="40"/>
      <c r="D1" s="40"/>
      <c r="E1" s="40"/>
    </row>
    <row r="2" spans="1:5" ht="20.100000000000001" customHeight="1">
      <c r="A2" s="107" t="s">
        <v>164</v>
      </c>
      <c r="B2" s="40"/>
      <c r="C2" s="40"/>
      <c r="D2" s="40"/>
      <c r="E2" s="40"/>
    </row>
    <row r="3" spans="1:5" ht="20.100000000000001" customHeight="1">
      <c r="A3" s="108" t="s">
        <v>2</v>
      </c>
      <c r="B3" s="40"/>
      <c r="C3" s="40"/>
      <c r="D3" s="40"/>
      <c r="E3" s="40"/>
    </row>
    <row r="5" spans="1:5" ht="15.75">
      <c r="A5" s="109" t="s">
        <v>281</v>
      </c>
      <c r="B5" s="40"/>
      <c r="C5" s="40"/>
      <c r="D5" s="40"/>
      <c r="E5" s="40"/>
    </row>
    <row r="7" spans="1:5" s="13" customFormat="1" ht="18.75">
      <c r="C7" s="22" t="s">
        <v>180</v>
      </c>
      <c r="E7" s="22" t="s">
        <v>7</v>
      </c>
    </row>
    <row r="8" spans="1:5" s="13" customFormat="1" ht="18.75">
      <c r="A8" s="23" t="s">
        <v>176</v>
      </c>
      <c r="C8" s="23" t="s">
        <v>138</v>
      </c>
      <c r="E8" s="23" t="s">
        <v>138</v>
      </c>
    </row>
    <row r="9" spans="1:5" s="13" customFormat="1" ht="18">
      <c r="A9" s="24" t="s">
        <v>282</v>
      </c>
      <c r="C9" s="36">
        <v>0</v>
      </c>
      <c r="D9" s="27"/>
      <c r="E9" s="27">
        <v>544441379</v>
      </c>
    </row>
    <row r="10" spans="1:5" s="13" customFormat="1" ht="18">
      <c r="A10" s="24" t="s">
        <v>283</v>
      </c>
      <c r="C10" s="36">
        <v>0</v>
      </c>
      <c r="D10" s="27"/>
      <c r="E10" s="27">
        <v>162429668</v>
      </c>
    </row>
    <row r="11" spans="1:5" s="13" customFormat="1" ht="18">
      <c r="A11" s="19" t="s">
        <v>63</v>
      </c>
      <c r="C11" s="29">
        <f>SUM(C9:$C$10)</f>
        <v>0</v>
      </c>
      <c r="D11" s="28"/>
      <c r="E11" s="29">
        <f>SUM(E9:$E$10)</f>
        <v>706871047</v>
      </c>
    </row>
    <row r="12" spans="1:5" s="13" customFormat="1" ht="18">
      <c r="C12" s="21"/>
      <c r="E12" s="21"/>
    </row>
    <row r="13" spans="1:5" s="13" customFormat="1" ht="17.25"/>
    <row r="14" spans="1:5" s="13" customFormat="1" ht="17.25"/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rightToLeft="1" workbookViewId="0">
      <selection activeCell="I11" sqref="I11:M56"/>
    </sheetView>
  </sheetViews>
  <sheetFormatPr defaultRowHeight="14.25"/>
  <cols>
    <col min="1" max="1" width="17" customWidth="1"/>
    <col min="2" max="2" width="1.375" customWidth="1"/>
    <col min="3" max="3" width="12.75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1.375" customWidth="1"/>
    <col min="10" max="10" width="17" customWidth="1"/>
    <col min="11" max="11" width="1.375" customWidth="1"/>
    <col min="12" max="12" width="11.375" customWidth="1"/>
    <col min="13" max="13" width="17" customWidth="1"/>
    <col min="14" max="14" width="1.375" customWidth="1"/>
    <col min="15" max="15" width="12.75" customWidth="1"/>
    <col min="16" max="16" width="1.375" customWidth="1"/>
    <col min="17" max="17" width="11.375" customWidth="1"/>
    <col min="18" max="18" width="1.375" customWidth="1"/>
    <col min="19" max="19" width="17" customWidth="1"/>
    <col min="20" max="20" width="1.375" customWidth="1"/>
    <col min="21" max="21" width="17" customWidth="1"/>
    <col min="22" max="22" width="1.375" customWidth="1"/>
    <col min="23" max="23" width="8.5" customWidth="1"/>
  </cols>
  <sheetData>
    <row r="1" spans="1:23" ht="20.100000000000001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20.100000000000001" customHeight="1">
      <c r="A2" s="5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0.100000000000001" customHeight="1">
      <c r="A3" s="51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5" spans="1:23" ht="15.75">
      <c r="A5" s="52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5.75">
      <c r="A6" s="53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s="13" customFormat="1" ht="17.25"/>
    <row r="8" spans="1:23" s="13" customFormat="1" ht="18.75">
      <c r="C8" s="43" t="s">
        <v>5</v>
      </c>
      <c r="D8" s="44"/>
      <c r="E8" s="44"/>
      <c r="F8" s="44"/>
      <c r="G8" s="44"/>
      <c r="I8" s="43" t="s">
        <v>6</v>
      </c>
      <c r="J8" s="44"/>
      <c r="K8" s="44"/>
      <c r="L8" s="44"/>
      <c r="M8" s="44"/>
      <c r="O8" s="43" t="s">
        <v>7</v>
      </c>
      <c r="P8" s="44"/>
      <c r="Q8" s="44"/>
      <c r="R8" s="44"/>
      <c r="S8" s="44"/>
      <c r="T8" s="44"/>
      <c r="U8" s="44"/>
      <c r="V8" s="44"/>
      <c r="W8" s="44"/>
    </row>
    <row r="9" spans="1:23" s="13" customFormat="1" ht="18">
      <c r="A9" s="45" t="s">
        <v>8</v>
      </c>
      <c r="C9" s="45" t="s">
        <v>9</v>
      </c>
      <c r="E9" s="45" t="s">
        <v>10</v>
      </c>
      <c r="G9" s="45" t="s">
        <v>11</v>
      </c>
      <c r="I9" s="45" t="s">
        <v>12</v>
      </c>
      <c r="J9" s="47"/>
      <c r="L9" s="45" t="s">
        <v>13</v>
      </c>
      <c r="M9" s="47"/>
      <c r="O9" s="45" t="s">
        <v>9</v>
      </c>
      <c r="Q9" s="48" t="s">
        <v>14</v>
      </c>
      <c r="S9" s="45" t="s">
        <v>10</v>
      </c>
      <c r="U9" s="45" t="s">
        <v>11</v>
      </c>
      <c r="W9" s="48" t="s">
        <v>15</v>
      </c>
    </row>
    <row r="10" spans="1:23" s="13" customFormat="1" ht="18">
      <c r="A10" s="46"/>
      <c r="C10" s="46"/>
      <c r="E10" s="46"/>
      <c r="G10" s="46"/>
      <c r="I10" s="14" t="s">
        <v>9</v>
      </c>
      <c r="J10" s="14" t="s">
        <v>10</v>
      </c>
      <c r="L10" s="14" t="s">
        <v>9</v>
      </c>
      <c r="M10" s="14" t="s">
        <v>16</v>
      </c>
      <c r="O10" s="46"/>
      <c r="Q10" s="46"/>
      <c r="S10" s="46"/>
      <c r="U10" s="46"/>
      <c r="W10" s="46"/>
    </row>
    <row r="11" spans="1:23" s="13" customFormat="1" ht="18">
      <c r="A11" s="15" t="s">
        <v>17</v>
      </c>
      <c r="C11" s="27">
        <v>206249</v>
      </c>
      <c r="D11" s="28"/>
      <c r="E11" s="27">
        <v>11273373645</v>
      </c>
      <c r="F11" s="28"/>
      <c r="G11" s="27">
        <v>27562108163</v>
      </c>
      <c r="H11" s="28"/>
      <c r="I11" s="27">
        <v>0</v>
      </c>
      <c r="J11" s="27">
        <v>0</v>
      </c>
      <c r="K11" s="28"/>
      <c r="L11" s="27">
        <v>0</v>
      </c>
      <c r="M11" s="27">
        <v>0</v>
      </c>
      <c r="N11" s="27"/>
      <c r="O11" s="27">
        <v>206249</v>
      </c>
      <c r="P11" s="28"/>
      <c r="Q11" s="27">
        <v>149058</v>
      </c>
      <c r="R11" s="28"/>
      <c r="S11" s="27">
        <v>11273373645</v>
      </c>
      <c r="T11" s="28"/>
      <c r="U11" s="27">
        <v>30560142215</v>
      </c>
      <c r="W11" s="18">
        <v>4.4328606573193506E-2</v>
      </c>
    </row>
    <row r="12" spans="1:23" s="13" customFormat="1" ht="18">
      <c r="A12" s="15" t="s">
        <v>18</v>
      </c>
      <c r="C12" s="27">
        <v>3685459</v>
      </c>
      <c r="D12" s="28"/>
      <c r="E12" s="27">
        <v>6529795984</v>
      </c>
      <c r="F12" s="28"/>
      <c r="G12" s="27">
        <v>16302710809</v>
      </c>
      <c r="H12" s="28"/>
      <c r="I12" s="27">
        <v>0</v>
      </c>
      <c r="J12" s="27">
        <v>0</v>
      </c>
      <c r="K12" s="28"/>
      <c r="L12" s="27">
        <v>0</v>
      </c>
      <c r="M12" s="27">
        <v>0</v>
      </c>
      <c r="N12" s="27"/>
      <c r="O12" s="27">
        <v>3685459</v>
      </c>
      <c r="P12" s="28"/>
      <c r="Q12" s="27">
        <v>3960</v>
      </c>
      <c r="R12" s="28"/>
      <c r="S12" s="27">
        <v>6529795984</v>
      </c>
      <c r="T12" s="28"/>
      <c r="U12" s="27">
        <v>14507580855</v>
      </c>
      <c r="W12" s="18">
        <v>2.1043777856977138E-2</v>
      </c>
    </row>
    <row r="13" spans="1:23" s="13" customFormat="1" ht="18">
      <c r="A13" s="15" t="s">
        <v>19</v>
      </c>
      <c r="C13" s="27">
        <v>0</v>
      </c>
      <c r="D13" s="28"/>
      <c r="E13" s="27">
        <v>1</v>
      </c>
      <c r="F13" s="28"/>
      <c r="G13" s="27">
        <v>1</v>
      </c>
      <c r="H13" s="28"/>
      <c r="I13" s="27">
        <v>0</v>
      </c>
      <c r="J13" s="27">
        <v>0</v>
      </c>
      <c r="K13" s="28"/>
      <c r="L13" s="27">
        <v>0</v>
      </c>
      <c r="M13" s="27">
        <v>0</v>
      </c>
      <c r="N13" s="27"/>
      <c r="O13" s="27">
        <v>0</v>
      </c>
      <c r="P13" s="28"/>
      <c r="Q13" s="27">
        <v>13170</v>
      </c>
      <c r="R13" s="28"/>
      <c r="S13" s="27">
        <v>1</v>
      </c>
      <c r="T13" s="28"/>
      <c r="U13" s="27">
        <v>1</v>
      </c>
      <c r="W13" s="18">
        <v>1.450536658544588E-12</v>
      </c>
    </row>
    <row r="14" spans="1:23" s="13" customFormat="1" ht="18">
      <c r="A14" s="15" t="s">
        <v>20</v>
      </c>
      <c r="C14" s="27">
        <v>0</v>
      </c>
      <c r="D14" s="28"/>
      <c r="E14" s="27">
        <v>1</v>
      </c>
      <c r="F14" s="28"/>
      <c r="G14" s="27">
        <v>1</v>
      </c>
      <c r="H14" s="28"/>
      <c r="I14" s="27">
        <v>0</v>
      </c>
      <c r="J14" s="27">
        <v>0</v>
      </c>
      <c r="K14" s="28"/>
      <c r="L14" s="27">
        <v>0</v>
      </c>
      <c r="M14" s="27">
        <v>0</v>
      </c>
      <c r="N14" s="27"/>
      <c r="O14" s="27">
        <v>0</v>
      </c>
      <c r="P14" s="28"/>
      <c r="Q14" s="27">
        <v>9740</v>
      </c>
      <c r="R14" s="28"/>
      <c r="S14" s="27">
        <v>1</v>
      </c>
      <c r="T14" s="28"/>
      <c r="U14" s="27">
        <v>1</v>
      </c>
      <c r="W14" s="18">
        <v>1.450536658544588E-12</v>
      </c>
    </row>
    <row r="15" spans="1:23" s="13" customFormat="1" ht="18">
      <c r="A15" s="15" t="s">
        <v>21</v>
      </c>
      <c r="C15" s="27">
        <v>0</v>
      </c>
      <c r="D15" s="28"/>
      <c r="E15" s="27">
        <v>1</v>
      </c>
      <c r="F15" s="28"/>
      <c r="G15" s="27">
        <v>1</v>
      </c>
      <c r="H15" s="28"/>
      <c r="I15" s="27">
        <v>0</v>
      </c>
      <c r="J15" s="27">
        <v>0</v>
      </c>
      <c r="K15" s="28"/>
      <c r="L15" s="27">
        <v>0</v>
      </c>
      <c r="M15" s="27">
        <v>0</v>
      </c>
      <c r="N15" s="27"/>
      <c r="O15" s="27">
        <v>0</v>
      </c>
      <c r="P15" s="28"/>
      <c r="Q15" s="27">
        <v>8340</v>
      </c>
      <c r="R15" s="28"/>
      <c r="S15" s="27">
        <v>1</v>
      </c>
      <c r="T15" s="28"/>
      <c r="U15" s="27">
        <v>1</v>
      </c>
      <c r="W15" s="18">
        <v>1.450536658544588E-12</v>
      </c>
    </row>
    <row r="16" spans="1:23" s="13" customFormat="1" ht="18">
      <c r="A16" s="15" t="s">
        <v>22</v>
      </c>
      <c r="C16" s="27">
        <v>0</v>
      </c>
      <c r="D16" s="28"/>
      <c r="E16" s="27">
        <v>-3</v>
      </c>
      <c r="F16" s="28"/>
      <c r="G16" s="27">
        <v>-3</v>
      </c>
      <c r="H16" s="28"/>
      <c r="I16" s="27">
        <v>0</v>
      </c>
      <c r="J16" s="27">
        <v>0</v>
      </c>
      <c r="K16" s="28"/>
      <c r="L16" s="27">
        <v>0</v>
      </c>
      <c r="M16" s="27">
        <v>0</v>
      </c>
      <c r="N16" s="27"/>
      <c r="O16" s="27">
        <v>0</v>
      </c>
      <c r="P16" s="28"/>
      <c r="Q16" s="27">
        <v>4853</v>
      </c>
      <c r="R16" s="28"/>
      <c r="S16" s="27">
        <v>-3</v>
      </c>
      <c r="T16" s="28"/>
      <c r="U16" s="27">
        <v>-3</v>
      </c>
      <c r="W16" s="18">
        <v>-4.3516099756337644E-12</v>
      </c>
    </row>
    <row r="17" spans="1:23" s="13" customFormat="1" ht="18">
      <c r="A17" s="15" t="s">
        <v>23</v>
      </c>
      <c r="C17" s="27">
        <v>40000</v>
      </c>
      <c r="D17" s="28"/>
      <c r="E17" s="27">
        <v>69482446</v>
      </c>
      <c r="F17" s="28"/>
      <c r="G17" s="27">
        <v>539967959</v>
      </c>
      <c r="H17" s="28"/>
      <c r="I17" s="27">
        <v>0</v>
      </c>
      <c r="J17" s="27">
        <v>0</v>
      </c>
      <c r="K17" s="28"/>
      <c r="L17" s="27">
        <v>0</v>
      </c>
      <c r="M17" s="27">
        <v>0</v>
      </c>
      <c r="N17" s="27"/>
      <c r="O17" s="27">
        <v>40000</v>
      </c>
      <c r="P17" s="28"/>
      <c r="Q17" s="27">
        <v>17230</v>
      </c>
      <c r="R17" s="28"/>
      <c r="S17" s="27">
        <v>69482446</v>
      </c>
      <c r="T17" s="28"/>
      <c r="U17" s="27">
        <v>685099259</v>
      </c>
      <c r="W17" s="18">
        <v>9.937615899212333E-4</v>
      </c>
    </row>
    <row r="18" spans="1:23" s="13" customFormat="1" ht="18">
      <c r="A18" s="15" t="s">
        <v>24</v>
      </c>
      <c r="C18" s="27">
        <v>0</v>
      </c>
      <c r="D18" s="28"/>
      <c r="E18" s="27">
        <v>-3</v>
      </c>
      <c r="F18" s="28"/>
      <c r="G18" s="27">
        <v>-3</v>
      </c>
      <c r="H18" s="28"/>
      <c r="I18" s="27">
        <v>0</v>
      </c>
      <c r="J18" s="27">
        <v>0</v>
      </c>
      <c r="K18" s="28"/>
      <c r="L18" s="27">
        <v>0</v>
      </c>
      <c r="M18" s="27">
        <v>0</v>
      </c>
      <c r="N18" s="27"/>
      <c r="O18" s="27">
        <v>0</v>
      </c>
      <c r="P18" s="28"/>
      <c r="Q18" s="27">
        <v>37807</v>
      </c>
      <c r="R18" s="28"/>
      <c r="S18" s="27">
        <v>-3</v>
      </c>
      <c r="T18" s="28"/>
      <c r="U18" s="27">
        <v>-3</v>
      </c>
      <c r="W18" s="18">
        <v>-4.3516099756337644E-12</v>
      </c>
    </row>
    <row r="19" spans="1:23" s="13" customFormat="1" ht="18">
      <c r="A19" s="15" t="s">
        <v>25</v>
      </c>
      <c r="C19" s="27">
        <v>0</v>
      </c>
      <c r="D19" s="28"/>
      <c r="E19" s="27">
        <v>-1</v>
      </c>
      <c r="F19" s="28"/>
      <c r="G19" s="27">
        <v>-1</v>
      </c>
      <c r="H19" s="28"/>
      <c r="I19" s="27">
        <v>0</v>
      </c>
      <c r="J19" s="27">
        <v>0</v>
      </c>
      <c r="K19" s="28"/>
      <c r="L19" s="27">
        <v>0</v>
      </c>
      <c r="M19" s="27">
        <v>0</v>
      </c>
      <c r="N19" s="27"/>
      <c r="O19" s="27">
        <v>0</v>
      </c>
      <c r="P19" s="28"/>
      <c r="Q19" s="27">
        <v>24370</v>
      </c>
      <c r="R19" s="28"/>
      <c r="S19" s="27">
        <v>-1</v>
      </c>
      <c r="T19" s="28"/>
      <c r="U19" s="27">
        <v>-1</v>
      </c>
      <c r="W19" s="18">
        <v>-1.450536658544588E-12</v>
      </c>
    </row>
    <row r="20" spans="1:23" s="13" customFormat="1" ht="18">
      <c r="A20" s="15" t="s">
        <v>26</v>
      </c>
      <c r="C20" s="27">
        <v>0</v>
      </c>
      <c r="D20" s="28"/>
      <c r="E20" s="27">
        <v>1</v>
      </c>
      <c r="F20" s="28"/>
      <c r="G20" s="27">
        <v>1</v>
      </c>
      <c r="H20" s="28"/>
      <c r="I20" s="27">
        <v>0</v>
      </c>
      <c r="J20" s="27">
        <v>0</v>
      </c>
      <c r="K20" s="28"/>
      <c r="L20" s="27">
        <v>0</v>
      </c>
      <c r="M20" s="27">
        <v>0</v>
      </c>
      <c r="N20" s="27"/>
      <c r="O20" s="27">
        <v>0</v>
      </c>
      <c r="P20" s="28"/>
      <c r="Q20" s="27">
        <v>9550</v>
      </c>
      <c r="R20" s="28"/>
      <c r="S20" s="27">
        <v>1</v>
      </c>
      <c r="T20" s="28"/>
      <c r="U20" s="27">
        <v>1</v>
      </c>
      <c r="W20" s="18">
        <v>1.450536658544588E-12</v>
      </c>
    </row>
    <row r="21" spans="1:23" s="13" customFormat="1" ht="18">
      <c r="A21" s="15" t="s">
        <v>27</v>
      </c>
      <c r="C21" s="27">
        <v>0</v>
      </c>
      <c r="D21" s="28"/>
      <c r="E21" s="27">
        <v>-1</v>
      </c>
      <c r="F21" s="28"/>
      <c r="G21" s="27">
        <v>-1</v>
      </c>
      <c r="H21" s="28"/>
      <c r="I21" s="27">
        <v>0</v>
      </c>
      <c r="J21" s="27">
        <v>0</v>
      </c>
      <c r="K21" s="28"/>
      <c r="L21" s="27">
        <v>0</v>
      </c>
      <c r="M21" s="27">
        <v>0</v>
      </c>
      <c r="N21" s="27"/>
      <c r="O21" s="27">
        <v>0</v>
      </c>
      <c r="P21" s="28"/>
      <c r="Q21" s="27">
        <v>14752</v>
      </c>
      <c r="R21" s="28"/>
      <c r="S21" s="27">
        <v>-1</v>
      </c>
      <c r="T21" s="28"/>
      <c r="U21" s="27">
        <v>-1</v>
      </c>
      <c r="W21" s="18">
        <v>-1.450536658544588E-12</v>
      </c>
    </row>
    <row r="22" spans="1:23" s="13" customFormat="1" ht="18">
      <c r="A22" s="15" t="s">
        <v>28</v>
      </c>
      <c r="C22" s="27">
        <v>0</v>
      </c>
      <c r="D22" s="28"/>
      <c r="E22" s="27">
        <v>-12</v>
      </c>
      <c r="F22" s="28"/>
      <c r="G22" s="27">
        <v>-12</v>
      </c>
      <c r="H22" s="28"/>
      <c r="I22" s="27">
        <v>0</v>
      </c>
      <c r="J22" s="27">
        <v>0</v>
      </c>
      <c r="K22" s="28"/>
      <c r="L22" s="27">
        <v>0</v>
      </c>
      <c r="M22" s="27">
        <v>0</v>
      </c>
      <c r="N22" s="27"/>
      <c r="O22" s="27">
        <v>0</v>
      </c>
      <c r="P22" s="28"/>
      <c r="Q22" s="27">
        <v>3078</v>
      </c>
      <c r="R22" s="28"/>
      <c r="S22" s="27">
        <v>-12</v>
      </c>
      <c r="T22" s="28"/>
      <c r="U22" s="27">
        <v>-12</v>
      </c>
      <c r="W22" s="18">
        <v>-1.7406439902535058E-11</v>
      </c>
    </row>
    <row r="23" spans="1:23" s="13" customFormat="1" ht="18">
      <c r="A23" s="15" t="s">
        <v>29</v>
      </c>
      <c r="C23" s="27">
        <v>0</v>
      </c>
      <c r="D23" s="28"/>
      <c r="E23" s="27">
        <v>-1</v>
      </c>
      <c r="F23" s="28"/>
      <c r="G23" s="27">
        <v>-1</v>
      </c>
      <c r="H23" s="28"/>
      <c r="I23" s="27">
        <v>0</v>
      </c>
      <c r="J23" s="27">
        <v>0</v>
      </c>
      <c r="K23" s="28"/>
      <c r="L23" s="27">
        <v>0</v>
      </c>
      <c r="M23" s="27">
        <v>0</v>
      </c>
      <c r="N23" s="27"/>
      <c r="O23" s="27">
        <v>0</v>
      </c>
      <c r="P23" s="28"/>
      <c r="Q23" s="27">
        <v>12960</v>
      </c>
      <c r="R23" s="28"/>
      <c r="S23" s="27">
        <v>-1</v>
      </c>
      <c r="T23" s="28"/>
      <c r="U23" s="27">
        <v>-1</v>
      </c>
      <c r="W23" s="18">
        <v>-1.450536658544588E-12</v>
      </c>
    </row>
    <row r="24" spans="1:23" s="13" customFormat="1" ht="18">
      <c r="A24" s="15" t="s">
        <v>30</v>
      </c>
      <c r="C24" s="27">
        <v>0</v>
      </c>
      <c r="D24" s="28"/>
      <c r="E24" s="27">
        <v>1</v>
      </c>
      <c r="F24" s="28"/>
      <c r="G24" s="27">
        <v>1</v>
      </c>
      <c r="H24" s="28"/>
      <c r="I24" s="27">
        <v>0</v>
      </c>
      <c r="J24" s="27">
        <v>0</v>
      </c>
      <c r="K24" s="28"/>
      <c r="L24" s="27">
        <v>0</v>
      </c>
      <c r="M24" s="27">
        <v>0</v>
      </c>
      <c r="N24" s="27"/>
      <c r="O24" s="27">
        <v>0</v>
      </c>
      <c r="P24" s="28"/>
      <c r="Q24" s="27">
        <v>6310</v>
      </c>
      <c r="R24" s="28"/>
      <c r="S24" s="27">
        <v>1</v>
      </c>
      <c r="T24" s="28"/>
      <c r="U24" s="27">
        <v>1</v>
      </c>
      <c r="W24" s="18">
        <v>1.450536658544588E-12</v>
      </c>
    </row>
    <row r="25" spans="1:23" s="13" customFormat="1" ht="18">
      <c r="A25" s="15" t="s">
        <v>31</v>
      </c>
      <c r="C25" s="27">
        <v>3000000</v>
      </c>
      <c r="D25" s="28"/>
      <c r="E25" s="27">
        <v>36469500738</v>
      </c>
      <c r="F25" s="28"/>
      <c r="G25" s="27">
        <v>31252932000</v>
      </c>
      <c r="H25" s="28"/>
      <c r="I25" s="27">
        <v>0</v>
      </c>
      <c r="J25" s="27">
        <v>0</v>
      </c>
      <c r="K25" s="28"/>
      <c r="L25" s="27">
        <v>0</v>
      </c>
      <c r="M25" s="27">
        <v>0</v>
      </c>
      <c r="N25" s="27"/>
      <c r="O25" s="27">
        <v>3000000</v>
      </c>
      <c r="P25" s="28"/>
      <c r="Q25" s="27">
        <v>9510</v>
      </c>
      <c r="R25" s="28"/>
      <c r="S25" s="27">
        <v>36469500738</v>
      </c>
      <c r="T25" s="28"/>
      <c r="U25" s="27">
        <v>28360246500</v>
      </c>
      <c r="W25" s="18">
        <v>4.1137577193610851E-2</v>
      </c>
    </row>
    <row r="26" spans="1:23" s="13" customFormat="1" ht="18">
      <c r="A26" s="15" t="s">
        <v>32</v>
      </c>
      <c r="C26" s="27">
        <v>0</v>
      </c>
      <c r="D26" s="28"/>
      <c r="E26" s="27">
        <v>1</v>
      </c>
      <c r="F26" s="28"/>
      <c r="G26" s="27">
        <v>1</v>
      </c>
      <c r="H26" s="28"/>
      <c r="I26" s="27">
        <v>0</v>
      </c>
      <c r="J26" s="27">
        <v>0</v>
      </c>
      <c r="K26" s="28"/>
      <c r="L26" s="27">
        <v>0</v>
      </c>
      <c r="M26" s="27">
        <v>0</v>
      </c>
      <c r="N26" s="27"/>
      <c r="O26" s="27">
        <v>0</v>
      </c>
      <c r="P26" s="28"/>
      <c r="Q26" s="27">
        <v>13000</v>
      </c>
      <c r="R26" s="28"/>
      <c r="S26" s="27">
        <v>1</v>
      </c>
      <c r="T26" s="28"/>
      <c r="U26" s="27">
        <v>1</v>
      </c>
      <c r="W26" s="18">
        <v>1.450536658544588E-12</v>
      </c>
    </row>
    <row r="27" spans="1:23" s="13" customFormat="1" ht="18">
      <c r="A27" s="15" t="s">
        <v>33</v>
      </c>
      <c r="C27" s="27">
        <v>192</v>
      </c>
      <c r="D27" s="28"/>
      <c r="E27" s="27">
        <v>7648535</v>
      </c>
      <c r="F27" s="28"/>
      <c r="G27" s="27">
        <v>11254491</v>
      </c>
      <c r="H27" s="28"/>
      <c r="I27" s="27">
        <v>0</v>
      </c>
      <c r="J27" s="27">
        <v>0</v>
      </c>
      <c r="K27" s="28"/>
      <c r="L27" s="27">
        <v>0</v>
      </c>
      <c r="M27" s="27">
        <v>0</v>
      </c>
      <c r="N27" s="27"/>
      <c r="O27" s="27">
        <v>192</v>
      </c>
      <c r="P27" s="28"/>
      <c r="Q27" s="27">
        <v>54030</v>
      </c>
      <c r="R27" s="28"/>
      <c r="S27" s="27">
        <v>7648535</v>
      </c>
      <c r="T27" s="28"/>
      <c r="U27" s="27">
        <v>10312036</v>
      </c>
      <c r="W27" s="18">
        <v>1.4957986242231499E-5</v>
      </c>
    </row>
    <row r="28" spans="1:23" s="13" customFormat="1" ht="18">
      <c r="A28" s="15" t="s">
        <v>34</v>
      </c>
      <c r="C28" s="27">
        <v>408266</v>
      </c>
      <c r="D28" s="28"/>
      <c r="E28" s="27">
        <v>30676870174</v>
      </c>
      <c r="F28" s="28"/>
      <c r="G28" s="27">
        <v>13924261202</v>
      </c>
      <c r="H28" s="28"/>
      <c r="I28" s="27">
        <v>0</v>
      </c>
      <c r="J28" s="27">
        <v>0</v>
      </c>
      <c r="K28" s="28"/>
      <c r="L28" s="27">
        <v>0</v>
      </c>
      <c r="M28" s="27">
        <v>0</v>
      </c>
      <c r="N28" s="27"/>
      <c r="O28" s="27">
        <v>408266</v>
      </c>
      <c r="P28" s="28"/>
      <c r="Q28" s="27">
        <v>34250</v>
      </c>
      <c r="R28" s="28"/>
      <c r="S28" s="27">
        <v>30676870174</v>
      </c>
      <c r="T28" s="28"/>
      <c r="U28" s="27">
        <v>13899910993</v>
      </c>
      <c r="W28" s="18">
        <v>2.0162330445853405E-2</v>
      </c>
    </row>
    <row r="29" spans="1:23" s="13" customFormat="1" ht="36">
      <c r="A29" s="15" t="s">
        <v>35</v>
      </c>
      <c r="C29" s="27">
        <v>0</v>
      </c>
      <c r="D29" s="28"/>
      <c r="E29" s="27">
        <v>-1</v>
      </c>
      <c r="F29" s="28"/>
      <c r="G29" s="27">
        <v>-1</v>
      </c>
      <c r="H29" s="28"/>
      <c r="I29" s="27">
        <v>0</v>
      </c>
      <c r="J29" s="27">
        <v>0</v>
      </c>
      <c r="K29" s="28"/>
      <c r="L29" s="27">
        <v>0</v>
      </c>
      <c r="M29" s="27">
        <v>0</v>
      </c>
      <c r="N29" s="27"/>
      <c r="O29" s="27">
        <v>0</v>
      </c>
      <c r="P29" s="28"/>
      <c r="Q29" s="27">
        <v>13021</v>
      </c>
      <c r="R29" s="28"/>
      <c r="S29" s="27">
        <v>-1</v>
      </c>
      <c r="T29" s="28"/>
      <c r="U29" s="27">
        <v>-1</v>
      </c>
      <c r="W29" s="18">
        <v>-1.450536658544588E-12</v>
      </c>
    </row>
    <row r="30" spans="1:23" s="13" customFormat="1" ht="18">
      <c r="A30" s="15" t="s">
        <v>36</v>
      </c>
      <c r="C30" s="27">
        <v>0</v>
      </c>
      <c r="D30" s="28"/>
      <c r="E30" s="27">
        <v>-1</v>
      </c>
      <c r="F30" s="28"/>
      <c r="G30" s="27">
        <v>-1</v>
      </c>
      <c r="H30" s="28"/>
      <c r="I30" s="27">
        <v>0</v>
      </c>
      <c r="J30" s="27">
        <v>0</v>
      </c>
      <c r="K30" s="28"/>
      <c r="L30" s="27">
        <v>0</v>
      </c>
      <c r="M30" s="27">
        <v>0</v>
      </c>
      <c r="N30" s="27"/>
      <c r="O30" s="27">
        <v>0</v>
      </c>
      <c r="P30" s="28"/>
      <c r="Q30" s="27">
        <v>13860</v>
      </c>
      <c r="R30" s="28"/>
      <c r="S30" s="27">
        <v>-1</v>
      </c>
      <c r="T30" s="28"/>
      <c r="U30" s="27">
        <v>-1</v>
      </c>
      <c r="W30" s="18">
        <v>-1.450536658544588E-12</v>
      </c>
    </row>
    <row r="31" spans="1:23" s="13" customFormat="1" ht="18">
      <c r="A31" s="15" t="s">
        <v>37</v>
      </c>
      <c r="C31" s="27">
        <v>0</v>
      </c>
      <c r="D31" s="28"/>
      <c r="E31" s="27">
        <v>-1</v>
      </c>
      <c r="F31" s="28"/>
      <c r="G31" s="27">
        <v>-1</v>
      </c>
      <c r="H31" s="28"/>
      <c r="I31" s="27">
        <v>0</v>
      </c>
      <c r="J31" s="27">
        <v>0</v>
      </c>
      <c r="K31" s="28"/>
      <c r="L31" s="27">
        <v>0</v>
      </c>
      <c r="M31" s="27">
        <v>0</v>
      </c>
      <c r="N31" s="27"/>
      <c r="O31" s="27">
        <v>0</v>
      </c>
      <c r="P31" s="28"/>
      <c r="Q31" s="27">
        <v>49680</v>
      </c>
      <c r="R31" s="28"/>
      <c r="S31" s="27">
        <v>-1</v>
      </c>
      <c r="T31" s="28"/>
      <c r="U31" s="27">
        <v>-1</v>
      </c>
      <c r="W31" s="18">
        <v>-1.450536658544588E-12</v>
      </c>
    </row>
    <row r="32" spans="1:23" s="13" customFormat="1" ht="18">
      <c r="A32" s="15" t="s">
        <v>38</v>
      </c>
      <c r="C32" s="27">
        <v>0</v>
      </c>
      <c r="D32" s="28"/>
      <c r="E32" s="27">
        <v>-1</v>
      </c>
      <c r="F32" s="28"/>
      <c r="G32" s="27">
        <v>-1</v>
      </c>
      <c r="H32" s="28"/>
      <c r="I32" s="27">
        <v>0</v>
      </c>
      <c r="J32" s="27">
        <v>0</v>
      </c>
      <c r="K32" s="28"/>
      <c r="L32" s="27">
        <v>0</v>
      </c>
      <c r="M32" s="27">
        <v>0</v>
      </c>
      <c r="N32" s="27"/>
      <c r="O32" s="27">
        <v>0</v>
      </c>
      <c r="P32" s="28"/>
      <c r="Q32" s="27">
        <v>30870</v>
      </c>
      <c r="R32" s="28"/>
      <c r="S32" s="27">
        <v>-1</v>
      </c>
      <c r="T32" s="28"/>
      <c r="U32" s="27">
        <v>-1</v>
      </c>
      <c r="W32" s="18">
        <v>-1.450536658544588E-12</v>
      </c>
    </row>
    <row r="33" spans="1:23" s="13" customFormat="1" ht="18">
      <c r="A33" s="15" t="s">
        <v>39</v>
      </c>
      <c r="C33" s="27">
        <v>0</v>
      </c>
      <c r="D33" s="28"/>
      <c r="E33" s="27">
        <v>-1</v>
      </c>
      <c r="F33" s="28"/>
      <c r="G33" s="27">
        <v>-1</v>
      </c>
      <c r="H33" s="28"/>
      <c r="I33" s="27">
        <v>0</v>
      </c>
      <c r="J33" s="27">
        <v>0</v>
      </c>
      <c r="K33" s="28"/>
      <c r="L33" s="27">
        <v>0</v>
      </c>
      <c r="M33" s="27">
        <v>0</v>
      </c>
      <c r="N33" s="27"/>
      <c r="O33" s="27">
        <v>0</v>
      </c>
      <c r="P33" s="28"/>
      <c r="Q33" s="27">
        <v>21920</v>
      </c>
      <c r="R33" s="28"/>
      <c r="S33" s="27">
        <v>-1</v>
      </c>
      <c r="T33" s="28"/>
      <c r="U33" s="27">
        <v>-1</v>
      </c>
      <c r="W33" s="18">
        <v>-1.450536658544588E-12</v>
      </c>
    </row>
    <row r="34" spans="1:23" s="13" customFormat="1" ht="18">
      <c r="A34" s="15" t="s">
        <v>40</v>
      </c>
      <c r="C34" s="27">
        <v>0</v>
      </c>
      <c r="D34" s="28"/>
      <c r="E34" s="27">
        <v>-1</v>
      </c>
      <c r="F34" s="28"/>
      <c r="G34" s="27">
        <v>-1</v>
      </c>
      <c r="H34" s="28"/>
      <c r="I34" s="27">
        <v>0</v>
      </c>
      <c r="J34" s="27">
        <v>0</v>
      </c>
      <c r="K34" s="28"/>
      <c r="L34" s="27">
        <v>0</v>
      </c>
      <c r="M34" s="27">
        <v>0</v>
      </c>
      <c r="N34" s="27"/>
      <c r="O34" s="27">
        <v>0</v>
      </c>
      <c r="P34" s="28"/>
      <c r="Q34" s="27">
        <v>67300</v>
      </c>
      <c r="R34" s="28"/>
      <c r="S34" s="27">
        <v>-1</v>
      </c>
      <c r="T34" s="28"/>
      <c r="U34" s="27">
        <v>-1</v>
      </c>
      <c r="W34" s="18">
        <v>-1.450536658544588E-12</v>
      </c>
    </row>
    <row r="35" spans="1:23" s="13" customFormat="1" ht="18">
      <c r="A35" s="15" t="s">
        <v>41</v>
      </c>
      <c r="C35" s="27">
        <v>812425</v>
      </c>
      <c r="D35" s="28"/>
      <c r="E35" s="27">
        <v>7887194604</v>
      </c>
      <c r="F35" s="28"/>
      <c r="G35" s="27">
        <v>11920044212</v>
      </c>
      <c r="H35" s="28"/>
      <c r="I35" s="27">
        <v>0</v>
      </c>
      <c r="J35" s="27">
        <v>0</v>
      </c>
      <c r="K35" s="28"/>
      <c r="L35" s="27">
        <v>0</v>
      </c>
      <c r="M35" s="27">
        <v>0</v>
      </c>
      <c r="N35" s="27"/>
      <c r="O35" s="27">
        <v>812425</v>
      </c>
      <c r="P35" s="28"/>
      <c r="Q35" s="27">
        <v>14800</v>
      </c>
      <c r="R35" s="28"/>
      <c r="S35" s="27">
        <v>7887194604</v>
      </c>
      <c r="T35" s="28"/>
      <c r="U35" s="27">
        <v>11952347854</v>
      </c>
      <c r="W35" s="18">
        <v>1.7337318717903737E-2</v>
      </c>
    </row>
    <row r="36" spans="1:23" s="13" customFormat="1" ht="18">
      <c r="A36" s="15" t="s">
        <v>42</v>
      </c>
      <c r="C36" s="27">
        <v>5000000</v>
      </c>
      <c r="D36" s="28"/>
      <c r="E36" s="27">
        <v>68072194344</v>
      </c>
      <c r="F36" s="28"/>
      <c r="G36" s="27">
        <v>61382587489</v>
      </c>
      <c r="H36" s="28"/>
      <c r="I36" s="27">
        <v>0</v>
      </c>
      <c r="J36" s="27">
        <v>0</v>
      </c>
      <c r="K36" s="28"/>
      <c r="L36" s="27">
        <v>0</v>
      </c>
      <c r="M36" s="27">
        <v>0</v>
      </c>
      <c r="N36" s="27"/>
      <c r="O36" s="27">
        <v>5000000</v>
      </c>
      <c r="P36" s="28"/>
      <c r="Q36" s="27">
        <v>12440</v>
      </c>
      <c r="R36" s="28"/>
      <c r="S36" s="27">
        <v>68072194344</v>
      </c>
      <c r="T36" s="28"/>
      <c r="U36" s="27">
        <v>61829909989</v>
      </c>
      <c r="W36" s="18">
        <v>8.9686551033556702E-2</v>
      </c>
    </row>
    <row r="37" spans="1:23" s="13" customFormat="1" ht="18">
      <c r="A37" s="15" t="s">
        <v>43</v>
      </c>
      <c r="C37" s="27">
        <v>0</v>
      </c>
      <c r="D37" s="28"/>
      <c r="E37" s="27">
        <v>-3</v>
      </c>
      <c r="F37" s="28"/>
      <c r="G37" s="27">
        <v>-3</v>
      </c>
      <c r="H37" s="28"/>
      <c r="I37" s="27">
        <v>0</v>
      </c>
      <c r="J37" s="27">
        <v>0</v>
      </c>
      <c r="K37" s="28"/>
      <c r="L37" s="27">
        <v>0</v>
      </c>
      <c r="M37" s="27">
        <v>0</v>
      </c>
      <c r="N37" s="27"/>
      <c r="O37" s="27">
        <v>0</v>
      </c>
      <c r="P37" s="28"/>
      <c r="Q37" s="27">
        <v>13370</v>
      </c>
      <c r="R37" s="28"/>
      <c r="S37" s="27">
        <v>-3</v>
      </c>
      <c r="T37" s="28"/>
      <c r="U37" s="27">
        <v>-3</v>
      </c>
      <c r="W37" s="18">
        <v>-4.3516099756337644E-12</v>
      </c>
    </row>
    <row r="38" spans="1:23" s="13" customFormat="1" ht="18">
      <c r="A38" s="15" t="s">
        <v>44</v>
      </c>
      <c r="C38" s="27">
        <v>0</v>
      </c>
      <c r="D38" s="28"/>
      <c r="E38" s="27">
        <v>-1</v>
      </c>
      <c r="F38" s="28"/>
      <c r="G38" s="27">
        <v>-1</v>
      </c>
      <c r="H38" s="28"/>
      <c r="I38" s="27">
        <v>0</v>
      </c>
      <c r="J38" s="27">
        <v>0</v>
      </c>
      <c r="K38" s="28"/>
      <c r="L38" s="27">
        <v>0</v>
      </c>
      <c r="M38" s="27">
        <v>0</v>
      </c>
      <c r="N38" s="27"/>
      <c r="O38" s="27">
        <v>0</v>
      </c>
      <c r="P38" s="28"/>
      <c r="Q38" s="27">
        <v>3918</v>
      </c>
      <c r="R38" s="28"/>
      <c r="S38" s="27">
        <v>-1</v>
      </c>
      <c r="T38" s="28"/>
      <c r="U38" s="27">
        <v>-1</v>
      </c>
      <c r="W38" s="18">
        <v>-1.450536658544588E-12</v>
      </c>
    </row>
    <row r="39" spans="1:23" s="13" customFormat="1" ht="18">
      <c r="A39" s="15" t="s">
        <v>45</v>
      </c>
      <c r="C39" s="27">
        <v>0</v>
      </c>
      <c r="D39" s="28"/>
      <c r="E39" s="27">
        <v>-1</v>
      </c>
      <c r="F39" s="28"/>
      <c r="G39" s="27">
        <v>-1</v>
      </c>
      <c r="H39" s="28"/>
      <c r="I39" s="27">
        <v>0</v>
      </c>
      <c r="J39" s="27">
        <v>0</v>
      </c>
      <c r="K39" s="28"/>
      <c r="L39" s="27">
        <v>0</v>
      </c>
      <c r="M39" s="27">
        <v>0</v>
      </c>
      <c r="N39" s="27"/>
      <c r="O39" s="27">
        <v>0</v>
      </c>
      <c r="P39" s="28"/>
      <c r="Q39" s="27">
        <v>54542</v>
      </c>
      <c r="R39" s="28"/>
      <c r="S39" s="27">
        <v>-1</v>
      </c>
      <c r="T39" s="28"/>
      <c r="U39" s="27">
        <v>-1</v>
      </c>
      <c r="W39" s="18">
        <v>-1.450536658544588E-12</v>
      </c>
    </row>
    <row r="40" spans="1:23" s="13" customFormat="1" ht="18">
      <c r="A40" s="15" t="s">
        <v>46</v>
      </c>
      <c r="C40" s="27">
        <v>0</v>
      </c>
      <c r="D40" s="28"/>
      <c r="E40" s="27">
        <v>-1</v>
      </c>
      <c r="F40" s="28"/>
      <c r="G40" s="27">
        <v>-1</v>
      </c>
      <c r="H40" s="28"/>
      <c r="I40" s="27">
        <v>0</v>
      </c>
      <c r="J40" s="27">
        <v>0</v>
      </c>
      <c r="K40" s="28"/>
      <c r="L40" s="27">
        <v>0</v>
      </c>
      <c r="M40" s="27">
        <v>0</v>
      </c>
      <c r="N40" s="27"/>
      <c r="O40" s="27">
        <v>0</v>
      </c>
      <c r="P40" s="28"/>
      <c r="Q40" s="27">
        <v>7470</v>
      </c>
      <c r="R40" s="28"/>
      <c r="S40" s="27">
        <v>-1</v>
      </c>
      <c r="T40" s="28"/>
      <c r="U40" s="27">
        <v>-1</v>
      </c>
      <c r="W40" s="18">
        <v>-1.450536658544588E-12</v>
      </c>
    </row>
    <row r="41" spans="1:23" s="13" customFormat="1" ht="36">
      <c r="A41" s="15" t="s">
        <v>47</v>
      </c>
      <c r="C41" s="27">
        <v>251380</v>
      </c>
      <c r="D41" s="28"/>
      <c r="E41" s="27">
        <v>9942361728</v>
      </c>
      <c r="F41" s="28"/>
      <c r="G41" s="27">
        <v>6844330676</v>
      </c>
      <c r="H41" s="28"/>
      <c r="I41" s="27">
        <v>0</v>
      </c>
      <c r="J41" s="27">
        <v>0</v>
      </c>
      <c r="K41" s="28"/>
      <c r="L41" s="27">
        <v>0</v>
      </c>
      <c r="M41" s="27">
        <v>0</v>
      </c>
      <c r="N41" s="27"/>
      <c r="O41" s="27">
        <v>251380</v>
      </c>
      <c r="P41" s="28"/>
      <c r="Q41" s="27">
        <v>20850</v>
      </c>
      <c r="R41" s="28"/>
      <c r="S41" s="27">
        <v>9942361728</v>
      </c>
      <c r="T41" s="28"/>
      <c r="U41" s="27">
        <v>5210087426</v>
      </c>
      <c r="W41" s="18">
        <v>7.5574228056352133E-3</v>
      </c>
    </row>
    <row r="42" spans="1:23" s="13" customFormat="1" ht="18">
      <c r="A42" s="15" t="s">
        <v>48</v>
      </c>
      <c r="C42" s="27">
        <v>2000000</v>
      </c>
      <c r="D42" s="28"/>
      <c r="E42" s="27">
        <v>30084836851</v>
      </c>
      <c r="F42" s="28"/>
      <c r="G42" s="27">
        <v>22425768000</v>
      </c>
      <c r="H42" s="28"/>
      <c r="I42" s="27">
        <v>0</v>
      </c>
      <c r="J42" s="27">
        <v>0</v>
      </c>
      <c r="K42" s="28"/>
      <c r="L42" s="27">
        <v>0</v>
      </c>
      <c r="M42" s="27">
        <v>0</v>
      </c>
      <c r="N42" s="27"/>
      <c r="O42" s="27">
        <v>2000000</v>
      </c>
      <c r="P42" s="28"/>
      <c r="Q42" s="27">
        <v>12460</v>
      </c>
      <c r="R42" s="28"/>
      <c r="S42" s="27">
        <v>30084836851</v>
      </c>
      <c r="T42" s="28"/>
      <c r="U42" s="27">
        <v>24771726000</v>
      </c>
      <c r="W42" s="18">
        <v>3.5932296658422097E-2</v>
      </c>
    </row>
    <row r="43" spans="1:23" s="13" customFormat="1" ht="18">
      <c r="A43" s="15" t="s">
        <v>49</v>
      </c>
      <c r="C43" s="27">
        <v>722222</v>
      </c>
      <c r="D43" s="28"/>
      <c r="E43" s="27">
        <v>5304189974</v>
      </c>
      <c r="F43" s="28"/>
      <c r="G43" s="27">
        <v>12283692970</v>
      </c>
      <c r="H43" s="28"/>
      <c r="I43" s="27">
        <v>0</v>
      </c>
      <c r="J43" s="27">
        <v>0</v>
      </c>
      <c r="K43" s="28"/>
      <c r="L43" s="27">
        <v>0</v>
      </c>
      <c r="M43" s="27">
        <v>0</v>
      </c>
      <c r="N43" s="27"/>
      <c r="O43" s="27">
        <v>722222</v>
      </c>
      <c r="P43" s="28"/>
      <c r="Q43" s="27">
        <v>13350</v>
      </c>
      <c r="R43" s="28"/>
      <c r="S43" s="27">
        <v>5304189974</v>
      </c>
      <c r="T43" s="28"/>
      <c r="U43" s="27">
        <v>9584295801</v>
      </c>
      <c r="W43" s="18">
        <v>1.3902372405685466E-2</v>
      </c>
    </row>
    <row r="44" spans="1:23" s="13" customFormat="1" ht="18">
      <c r="A44" s="15" t="s">
        <v>50</v>
      </c>
      <c r="C44" s="27">
        <v>0</v>
      </c>
      <c r="D44" s="28"/>
      <c r="E44" s="27">
        <v>-1</v>
      </c>
      <c r="F44" s="28"/>
      <c r="G44" s="27">
        <v>-1</v>
      </c>
      <c r="H44" s="28"/>
      <c r="I44" s="27">
        <v>0</v>
      </c>
      <c r="J44" s="27">
        <v>0</v>
      </c>
      <c r="K44" s="28"/>
      <c r="L44" s="27">
        <v>0</v>
      </c>
      <c r="M44" s="27">
        <v>0</v>
      </c>
      <c r="N44" s="27"/>
      <c r="O44" s="27">
        <v>0</v>
      </c>
      <c r="P44" s="28"/>
      <c r="Q44" s="27">
        <v>16730</v>
      </c>
      <c r="R44" s="28"/>
      <c r="S44" s="27">
        <v>-1</v>
      </c>
      <c r="T44" s="28"/>
      <c r="U44" s="27">
        <v>-1</v>
      </c>
      <c r="W44" s="18">
        <v>-1.450536658544588E-12</v>
      </c>
    </row>
    <row r="45" spans="1:23" s="13" customFormat="1" ht="18">
      <c r="A45" s="15" t="s">
        <v>51</v>
      </c>
      <c r="C45" s="27">
        <v>49019</v>
      </c>
      <c r="D45" s="28"/>
      <c r="E45" s="27">
        <v>375088022</v>
      </c>
      <c r="F45" s="28"/>
      <c r="G45" s="27">
        <v>558415275</v>
      </c>
      <c r="H45" s="28"/>
      <c r="I45" s="27">
        <v>0</v>
      </c>
      <c r="J45" s="27">
        <v>0</v>
      </c>
      <c r="K45" s="28"/>
      <c r="L45" s="27">
        <v>0</v>
      </c>
      <c r="M45" s="27">
        <v>0</v>
      </c>
      <c r="N45" s="27"/>
      <c r="O45" s="27">
        <v>49019</v>
      </c>
      <c r="P45" s="28"/>
      <c r="Q45" s="27">
        <v>9950</v>
      </c>
      <c r="R45" s="28"/>
      <c r="S45" s="27">
        <v>375088022</v>
      </c>
      <c r="T45" s="28"/>
      <c r="U45" s="27">
        <v>484836997</v>
      </c>
      <c r="W45" s="18">
        <v>7.0327383756717244E-4</v>
      </c>
    </row>
    <row r="46" spans="1:23" s="13" customFormat="1" ht="18">
      <c r="A46" s="15" t="s">
        <v>52</v>
      </c>
      <c r="C46" s="27">
        <v>0</v>
      </c>
      <c r="D46" s="28"/>
      <c r="E46" s="27">
        <v>-1</v>
      </c>
      <c r="F46" s="28"/>
      <c r="G46" s="27">
        <v>-1</v>
      </c>
      <c r="H46" s="28"/>
      <c r="I46" s="27">
        <v>0</v>
      </c>
      <c r="J46" s="27">
        <v>0</v>
      </c>
      <c r="K46" s="28"/>
      <c r="L46" s="27">
        <v>0</v>
      </c>
      <c r="M46" s="27">
        <v>0</v>
      </c>
      <c r="N46" s="27"/>
      <c r="O46" s="27">
        <v>0</v>
      </c>
      <c r="P46" s="28"/>
      <c r="Q46" s="27">
        <v>24310</v>
      </c>
      <c r="R46" s="28"/>
      <c r="S46" s="27">
        <v>-1</v>
      </c>
      <c r="T46" s="28"/>
      <c r="U46" s="27">
        <v>-1</v>
      </c>
      <c r="W46" s="18">
        <v>-1.450536658544588E-12</v>
      </c>
    </row>
    <row r="47" spans="1:23" s="13" customFormat="1" ht="18">
      <c r="A47" s="15" t="s">
        <v>53</v>
      </c>
      <c r="C47" s="27">
        <v>0</v>
      </c>
      <c r="D47" s="28"/>
      <c r="E47" s="27">
        <v>-1</v>
      </c>
      <c r="F47" s="28"/>
      <c r="G47" s="27">
        <v>-1</v>
      </c>
      <c r="H47" s="28"/>
      <c r="I47" s="27">
        <v>0</v>
      </c>
      <c r="J47" s="27">
        <v>0</v>
      </c>
      <c r="K47" s="28"/>
      <c r="L47" s="27">
        <v>0</v>
      </c>
      <c r="M47" s="27">
        <v>0</v>
      </c>
      <c r="N47" s="27"/>
      <c r="O47" s="27">
        <v>0</v>
      </c>
      <c r="P47" s="28"/>
      <c r="Q47" s="27">
        <v>7590</v>
      </c>
      <c r="R47" s="28"/>
      <c r="S47" s="27">
        <v>-1</v>
      </c>
      <c r="T47" s="28"/>
      <c r="U47" s="27">
        <v>-1</v>
      </c>
      <c r="W47" s="18">
        <v>-1.450536658544588E-12</v>
      </c>
    </row>
    <row r="48" spans="1:23" s="13" customFormat="1" ht="18">
      <c r="A48" s="15" t="s">
        <v>54</v>
      </c>
      <c r="C48" s="27">
        <v>600000</v>
      </c>
      <c r="D48" s="28"/>
      <c r="E48" s="27">
        <v>9602481006</v>
      </c>
      <c r="F48" s="28"/>
      <c r="G48" s="27">
        <v>11666170800</v>
      </c>
      <c r="H48" s="28"/>
      <c r="I48" s="27">
        <v>0</v>
      </c>
      <c r="J48" s="27">
        <v>0</v>
      </c>
      <c r="K48" s="28"/>
      <c r="L48" s="27">
        <v>0</v>
      </c>
      <c r="M48" s="27">
        <v>0</v>
      </c>
      <c r="N48" s="27"/>
      <c r="O48" s="27">
        <v>600000</v>
      </c>
      <c r="P48" s="28"/>
      <c r="Q48" s="27">
        <v>18040</v>
      </c>
      <c r="R48" s="28"/>
      <c r="S48" s="27">
        <v>9602481006</v>
      </c>
      <c r="T48" s="28"/>
      <c r="U48" s="27">
        <v>10759597200</v>
      </c>
      <c r="W48" s="18">
        <v>1.5607190169773705E-2</v>
      </c>
    </row>
    <row r="49" spans="1:23" s="13" customFormat="1" ht="18">
      <c r="A49" s="15" t="s">
        <v>55</v>
      </c>
      <c r="C49" s="27">
        <v>0</v>
      </c>
      <c r="D49" s="28"/>
      <c r="E49" s="27">
        <v>1</v>
      </c>
      <c r="F49" s="28"/>
      <c r="G49" s="27">
        <v>1</v>
      </c>
      <c r="H49" s="28"/>
      <c r="I49" s="27">
        <v>0</v>
      </c>
      <c r="J49" s="27">
        <v>0</v>
      </c>
      <c r="K49" s="28"/>
      <c r="L49" s="27">
        <v>0</v>
      </c>
      <c r="M49" s="27">
        <v>0</v>
      </c>
      <c r="N49" s="27"/>
      <c r="O49" s="27">
        <v>0</v>
      </c>
      <c r="P49" s="28"/>
      <c r="Q49" s="27">
        <v>21170</v>
      </c>
      <c r="R49" s="28"/>
      <c r="S49" s="27">
        <v>1</v>
      </c>
      <c r="T49" s="28"/>
      <c r="U49" s="27">
        <v>1</v>
      </c>
      <c r="W49" s="18">
        <v>1.450536658544588E-12</v>
      </c>
    </row>
    <row r="50" spans="1:23" s="13" customFormat="1" ht="18">
      <c r="A50" s="15" t="s">
        <v>56</v>
      </c>
      <c r="C50" s="27">
        <v>1300000</v>
      </c>
      <c r="D50" s="28"/>
      <c r="E50" s="27">
        <v>10961667629</v>
      </c>
      <c r="F50" s="28"/>
      <c r="G50" s="27">
        <v>13309037235</v>
      </c>
      <c r="H50" s="28"/>
      <c r="I50" s="27">
        <v>0</v>
      </c>
      <c r="J50" s="27">
        <v>0</v>
      </c>
      <c r="K50" s="28"/>
      <c r="L50" s="27">
        <v>0</v>
      </c>
      <c r="M50" s="27">
        <v>0</v>
      </c>
      <c r="N50" s="27"/>
      <c r="O50" s="27">
        <v>1300000</v>
      </c>
      <c r="P50" s="28"/>
      <c r="Q50" s="27">
        <v>10917</v>
      </c>
      <c r="R50" s="28"/>
      <c r="S50" s="27">
        <v>10961667629</v>
      </c>
      <c r="T50" s="28"/>
      <c r="U50" s="27">
        <v>14107657005</v>
      </c>
      <c r="W50" s="18">
        <v>2.0463673651925852E-2</v>
      </c>
    </row>
    <row r="51" spans="1:23" s="13" customFormat="1" ht="18">
      <c r="A51" s="15" t="s">
        <v>57</v>
      </c>
      <c r="C51" s="27">
        <v>0</v>
      </c>
      <c r="D51" s="28"/>
      <c r="E51" s="27">
        <v>1</v>
      </c>
      <c r="F51" s="28"/>
      <c r="G51" s="27">
        <v>1</v>
      </c>
      <c r="H51" s="28"/>
      <c r="I51" s="27">
        <v>0</v>
      </c>
      <c r="J51" s="27">
        <v>0</v>
      </c>
      <c r="K51" s="28"/>
      <c r="L51" s="27">
        <v>0</v>
      </c>
      <c r="M51" s="27">
        <v>0</v>
      </c>
      <c r="N51" s="27"/>
      <c r="O51" s="27">
        <v>0</v>
      </c>
      <c r="P51" s="28"/>
      <c r="Q51" s="27">
        <v>10530</v>
      </c>
      <c r="R51" s="28"/>
      <c r="S51" s="27">
        <v>1</v>
      </c>
      <c r="T51" s="28"/>
      <c r="U51" s="27">
        <v>1</v>
      </c>
      <c r="W51" s="18">
        <v>1.450536658544588E-12</v>
      </c>
    </row>
    <row r="52" spans="1:23" s="13" customFormat="1" ht="18">
      <c r="A52" s="15" t="s">
        <v>58</v>
      </c>
      <c r="C52" s="27">
        <v>0</v>
      </c>
      <c r="D52" s="28"/>
      <c r="E52" s="27">
        <v>-1</v>
      </c>
      <c r="F52" s="28"/>
      <c r="G52" s="27">
        <v>-1</v>
      </c>
      <c r="H52" s="28"/>
      <c r="I52" s="27">
        <v>0</v>
      </c>
      <c r="J52" s="27">
        <v>0</v>
      </c>
      <c r="K52" s="28"/>
      <c r="L52" s="27">
        <v>0</v>
      </c>
      <c r="M52" s="27">
        <v>0</v>
      </c>
      <c r="N52" s="27"/>
      <c r="O52" s="27">
        <v>0</v>
      </c>
      <c r="P52" s="28"/>
      <c r="Q52" s="27">
        <v>146074</v>
      </c>
      <c r="R52" s="28"/>
      <c r="S52" s="27">
        <v>-1</v>
      </c>
      <c r="T52" s="28"/>
      <c r="U52" s="27">
        <v>-1</v>
      </c>
      <c r="W52" s="18">
        <v>-1.450536658544588E-12</v>
      </c>
    </row>
    <row r="53" spans="1:23" s="13" customFormat="1" ht="18">
      <c r="A53" s="15" t="s">
        <v>59</v>
      </c>
      <c r="C53" s="27">
        <v>720000</v>
      </c>
      <c r="D53" s="28"/>
      <c r="E53" s="27">
        <v>50241911058</v>
      </c>
      <c r="F53" s="28"/>
      <c r="G53" s="27">
        <v>44410177800</v>
      </c>
      <c r="H53" s="28"/>
      <c r="I53" s="27">
        <v>0</v>
      </c>
      <c r="J53" s="27">
        <v>0</v>
      </c>
      <c r="K53" s="28"/>
      <c r="L53" s="27">
        <v>0</v>
      </c>
      <c r="M53" s="27">
        <v>0</v>
      </c>
      <c r="N53" s="27"/>
      <c r="O53" s="27">
        <v>720000</v>
      </c>
      <c r="P53" s="28"/>
      <c r="Q53" s="27">
        <v>60210</v>
      </c>
      <c r="R53" s="28"/>
      <c r="S53" s="27">
        <v>50241911058</v>
      </c>
      <c r="T53" s="28"/>
      <c r="U53" s="27">
        <v>43093260360</v>
      </c>
      <c r="W53" s="18">
        <v>6.2508353888386353E-2</v>
      </c>
    </row>
    <row r="54" spans="1:23" s="13" customFormat="1" ht="18">
      <c r="A54" s="15" t="s">
        <v>60</v>
      </c>
      <c r="C54" s="27">
        <v>450000</v>
      </c>
      <c r="D54" s="28"/>
      <c r="E54" s="27">
        <v>42131577349</v>
      </c>
      <c r="F54" s="28"/>
      <c r="G54" s="27">
        <v>38378033887</v>
      </c>
      <c r="H54" s="28"/>
      <c r="I54" s="27">
        <v>0</v>
      </c>
      <c r="J54" s="27">
        <v>0</v>
      </c>
      <c r="K54" s="28"/>
      <c r="L54" s="27">
        <v>0</v>
      </c>
      <c r="M54" s="27">
        <v>0</v>
      </c>
      <c r="N54" s="27"/>
      <c r="O54" s="27">
        <v>450000</v>
      </c>
      <c r="P54" s="28"/>
      <c r="Q54" s="27">
        <v>80492</v>
      </c>
      <c r="R54" s="28"/>
      <c r="S54" s="27">
        <v>42131577349</v>
      </c>
      <c r="T54" s="28"/>
      <c r="U54" s="27">
        <v>36005882670</v>
      </c>
      <c r="W54" s="18">
        <v>5.2227852736090291E-2</v>
      </c>
    </row>
    <row r="55" spans="1:23" s="13" customFormat="1" ht="18">
      <c r="A55" s="15" t="s">
        <v>61</v>
      </c>
      <c r="C55" s="27">
        <v>0</v>
      </c>
      <c r="D55" s="28"/>
      <c r="E55" s="27">
        <v>-1</v>
      </c>
      <c r="F55" s="28"/>
      <c r="G55" s="27">
        <v>-1</v>
      </c>
      <c r="H55" s="28"/>
      <c r="I55" s="27">
        <v>0</v>
      </c>
      <c r="J55" s="27">
        <v>0</v>
      </c>
      <c r="K55" s="28"/>
      <c r="L55" s="27">
        <v>0</v>
      </c>
      <c r="M55" s="27">
        <v>0</v>
      </c>
      <c r="N55" s="27"/>
      <c r="O55" s="27">
        <v>0</v>
      </c>
      <c r="P55" s="28"/>
      <c r="Q55" s="27">
        <v>22700</v>
      </c>
      <c r="R55" s="28"/>
      <c r="S55" s="27">
        <v>-1</v>
      </c>
      <c r="T55" s="28"/>
      <c r="U55" s="27">
        <v>-1</v>
      </c>
      <c r="W55" s="18">
        <v>-1.450536658544588E-12</v>
      </c>
    </row>
    <row r="56" spans="1:23" s="13" customFormat="1" ht="18">
      <c r="A56" s="15" t="s">
        <v>62</v>
      </c>
      <c r="C56" s="27">
        <v>0</v>
      </c>
      <c r="D56" s="28"/>
      <c r="E56" s="27">
        <v>-1</v>
      </c>
      <c r="F56" s="28"/>
      <c r="G56" s="27">
        <v>-1</v>
      </c>
      <c r="H56" s="28"/>
      <c r="I56" s="27">
        <v>0</v>
      </c>
      <c r="J56" s="27">
        <v>0</v>
      </c>
      <c r="K56" s="28"/>
      <c r="L56" s="27">
        <v>0</v>
      </c>
      <c r="M56" s="27">
        <v>0</v>
      </c>
      <c r="N56" s="27"/>
      <c r="O56" s="27">
        <v>0</v>
      </c>
      <c r="P56" s="28"/>
      <c r="Q56" s="27">
        <v>14190</v>
      </c>
      <c r="R56" s="28"/>
      <c r="S56" s="27">
        <v>-1</v>
      </c>
      <c r="T56" s="28"/>
      <c r="U56" s="27">
        <v>-1</v>
      </c>
      <c r="W56" s="18">
        <v>-1.450536658544588E-12</v>
      </c>
    </row>
    <row r="57" spans="1:23" s="13" customFormat="1" ht="18">
      <c r="A57" s="19" t="s">
        <v>63</v>
      </c>
      <c r="C57" s="29">
        <f>SUM(C11:$C$56)</f>
        <v>19245212</v>
      </c>
      <c r="D57" s="28"/>
      <c r="E57" s="29">
        <f>SUM(E11:$E$56)</f>
        <v>319630174056</v>
      </c>
      <c r="F57" s="28"/>
      <c r="G57" s="29">
        <f>SUM(G11:$G$56)</f>
        <v>312771492937</v>
      </c>
      <c r="H57" s="28"/>
      <c r="I57" s="29">
        <f>SUM(I11:$I$56)</f>
        <v>0</v>
      </c>
      <c r="J57" s="29">
        <f>SUM(J11:$J$56)</f>
        <v>0</v>
      </c>
      <c r="K57" s="28"/>
      <c r="L57" s="29">
        <f>SUM(L11:$L$56)</f>
        <v>0</v>
      </c>
      <c r="M57" s="29">
        <f>SUM(M11:$M$56)</f>
        <v>0</v>
      </c>
      <c r="N57" s="28"/>
      <c r="O57" s="29">
        <f>SUM(O11:$O$56)</f>
        <v>19245212</v>
      </c>
      <c r="P57" s="28"/>
      <c r="Q57" s="29">
        <f>SUM(Q11:$Q$56)</f>
        <v>1218722</v>
      </c>
      <c r="R57" s="28"/>
      <c r="S57" s="29">
        <f>SUM(S11:$S$56)</f>
        <v>319630174056</v>
      </c>
      <c r="T57" s="28"/>
      <c r="U57" s="29">
        <f>SUM(U11:$U$56)</f>
        <v>305822893129</v>
      </c>
      <c r="W57" s="20">
        <f>SUM(W11:$W$56)</f>
        <v>0.44360731750577831</v>
      </c>
    </row>
    <row r="58" spans="1:23" s="13" customFormat="1" ht="18">
      <c r="C58" s="30"/>
      <c r="D58" s="28"/>
      <c r="E58" s="30"/>
      <c r="F58" s="28"/>
      <c r="G58" s="30"/>
      <c r="H58" s="28"/>
      <c r="I58" s="30"/>
      <c r="J58" s="30"/>
      <c r="K58" s="28"/>
      <c r="L58" s="30"/>
      <c r="M58" s="30"/>
      <c r="N58" s="28"/>
      <c r="O58" s="30"/>
      <c r="P58" s="28"/>
      <c r="Q58" s="30"/>
      <c r="R58" s="28"/>
      <c r="S58" s="30"/>
      <c r="T58" s="28"/>
      <c r="U58" s="30"/>
      <c r="W58" s="21"/>
    </row>
    <row r="59" spans="1:23" s="13" customFormat="1" ht="17.25"/>
    <row r="60" spans="1:23" s="13" customFormat="1" ht="17.25"/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rightToLeft="1" workbookViewId="0">
      <selection activeCell="A7" sqref="A7:XFD12"/>
    </sheetView>
  </sheetViews>
  <sheetFormatPr defaultRowHeight="14.25"/>
  <cols>
    <col min="1" max="1" width="17" customWidth="1"/>
    <col min="2" max="2" width="1.375" customWidth="1"/>
    <col min="3" max="3" width="14.25" customWidth="1"/>
    <col min="4" max="4" width="1.375" customWidth="1"/>
    <col min="5" max="5" width="14.25" customWidth="1"/>
    <col min="6" max="6" width="1.375" customWidth="1"/>
    <col min="7" max="7" width="14.25" customWidth="1"/>
    <col min="8" max="8" width="1.375" customWidth="1"/>
    <col min="9" max="9" width="14.25" customWidth="1"/>
    <col min="10" max="10" width="1.375" customWidth="1"/>
    <col min="11" max="11" width="14.25" customWidth="1"/>
    <col min="12" max="12" width="1.375" customWidth="1"/>
    <col min="13" max="13" width="14.25" customWidth="1"/>
    <col min="14" max="14" width="1.375" customWidth="1"/>
    <col min="15" max="15" width="14.25" customWidth="1"/>
    <col min="16" max="16" width="1.375" customWidth="1"/>
    <col min="17" max="17" width="14.25" customWidth="1"/>
  </cols>
  <sheetData>
    <row r="1" spans="1:17" ht="20.100000000000001" customHeight="1">
      <c r="A1" s="54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0.100000000000001" customHeight="1">
      <c r="A2" s="55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0.100000000000001" customHeight="1">
      <c r="A3" s="5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17" ht="15.75">
      <c r="A5" s="57" t="s">
        <v>64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s="13" customFormat="1" ht="18.75">
      <c r="C7" s="43" t="s">
        <v>5</v>
      </c>
      <c r="D7" s="44"/>
      <c r="E7" s="44"/>
      <c r="F7" s="44"/>
      <c r="G7" s="44"/>
      <c r="H7" s="44"/>
      <c r="I7" s="44"/>
      <c r="K7" s="43" t="s">
        <v>7</v>
      </c>
      <c r="L7" s="44"/>
      <c r="M7" s="44"/>
      <c r="N7" s="44"/>
      <c r="O7" s="44"/>
      <c r="P7" s="44"/>
      <c r="Q7" s="44"/>
    </row>
    <row r="8" spans="1:17" s="13" customFormat="1" ht="18.75">
      <c r="A8" s="22" t="s">
        <v>65</v>
      </c>
      <c r="C8" s="22" t="s">
        <v>66</v>
      </c>
      <c r="E8" s="22" t="s">
        <v>67</v>
      </c>
      <c r="G8" s="22" t="s">
        <v>68</v>
      </c>
      <c r="I8" s="22" t="s">
        <v>69</v>
      </c>
      <c r="K8" s="22" t="s">
        <v>66</v>
      </c>
      <c r="M8" s="22" t="s">
        <v>67</v>
      </c>
      <c r="O8" s="22" t="s">
        <v>68</v>
      </c>
      <c r="Q8" s="22" t="s">
        <v>69</v>
      </c>
    </row>
    <row r="9" spans="1:17" s="13" customFormat="1" ht="18">
      <c r="A9" s="19" t="s">
        <v>63</v>
      </c>
      <c r="C9" s="19">
        <f>SUM($C$8)</f>
        <v>0</v>
      </c>
      <c r="E9" s="19">
        <f>SUM($E$8)</f>
        <v>0</v>
      </c>
      <c r="I9" s="19">
        <f>SUM($I$8)</f>
        <v>0</v>
      </c>
      <c r="K9" s="19">
        <f>SUM($K$8)</f>
        <v>0</v>
      </c>
      <c r="M9" s="19">
        <f>SUM($M$8)</f>
        <v>0</v>
      </c>
      <c r="Q9" s="19">
        <f>SUM($Q$8)</f>
        <v>0</v>
      </c>
    </row>
    <row r="10" spans="1:17" s="13" customFormat="1" ht="18">
      <c r="C10" s="21"/>
      <c r="E10" s="21"/>
      <c r="I10" s="21"/>
      <c r="K10" s="21"/>
      <c r="M10" s="21"/>
      <c r="Q10" s="21"/>
    </row>
    <row r="11" spans="1:17" s="13" customFormat="1" ht="17.25"/>
    <row r="12" spans="1:17" s="13" customFormat="1" ht="17.25"/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"/>
  <sheetViews>
    <sheetView rightToLeft="1" topLeftCell="L15" workbookViewId="0">
      <selection activeCell="U10" sqref="U10:Y24"/>
    </sheetView>
  </sheetViews>
  <sheetFormatPr defaultRowHeight="14.25"/>
  <cols>
    <col min="1" max="1" width="17" customWidth="1"/>
    <col min="2" max="2" width="1.375" customWidth="1"/>
    <col min="3" max="3" width="8.5" customWidth="1"/>
    <col min="4" max="4" width="1.375" customWidth="1"/>
    <col min="5" max="5" width="11.375" customWidth="1"/>
    <col min="6" max="6" width="1.375" customWidth="1"/>
    <col min="7" max="7" width="11.375" customWidth="1"/>
    <col min="8" max="8" width="1.375" customWidth="1"/>
    <col min="9" max="9" width="11.375" customWidth="1"/>
    <col min="10" max="10" width="1.375" customWidth="1"/>
    <col min="11" max="11" width="7.125" customWidth="1"/>
    <col min="12" max="12" width="1.375" customWidth="1"/>
    <col min="13" max="13" width="7.125" customWidth="1"/>
    <col min="14" max="14" width="1.375" customWidth="1"/>
    <col min="15" max="15" width="11.375" customWidth="1"/>
    <col min="16" max="16" width="1.375" customWidth="1"/>
    <col min="17" max="17" width="18.5" customWidth="1"/>
    <col min="18" max="18" width="1.375" customWidth="1"/>
    <col min="19" max="19" width="18.5" customWidth="1"/>
    <col min="20" max="20" width="1.375" customWidth="1"/>
    <col min="21" max="21" width="11.375" customWidth="1"/>
    <col min="22" max="22" width="18.5" customWidth="1"/>
    <col min="23" max="23" width="1.375" customWidth="1"/>
    <col min="24" max="24" width="11.375" customWidth="1"/>
    <col min="25" max="25" width="18.5" customWidth="1"/>
    <col min="26" max="26" width="1.375" customWidth="1"/>
    <col min="27" max="27" width="11.375" customWidth="1"/>
    <col min="28" max="28" width="1.375" customWidth="1"/>
    <col min="29" max="29" width="11.375" customWidth="1"/>
    <col min="30" max="30" width="1.375" customWidth="1"/>
    <col min="31" max="31" width="18.5" customWidth="1"/>
    <col min="32" max="32" width="1.375" customWidth="1"/>
    <col min="33" max="33" width="18.5" customWidth="1"/>
    <col min="34" max="34" width="1.375" customWidth="1"/>
    <col min="35" max="35" width="8.5" customWidth="1"/>
  </cols>
  <sheetData>
    <row r="1" spans="1:35" ht="20.100000000000001" customHeight="1">
      <c r="A1" s="58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</row>
    <row r="2" spans="1:35" ht="20.100000000000001" customHeight="1">
      <c r="A2" s="5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1:35" ht="20.100000000000001" customHeight="1">
      <c r="A3" s="6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5" spans="1:35" ht="15.75">
      <c r="A5" s="61" t="s">
        <v>70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7" spans="1:35" s="13" customFormat="1" ht="18.75">
      <c r="C7" s="43" t="s">
        <v>71</v>
      </c>
      <c r="D7" s="44"/>
      <c r="E7" s="44"/>
      <c r="F7" s="44"/>
      <c r="G7" s="44"/>
      <c r="H7" s="44"/>
      <c r="I7" s="44"/>
      <c r="J7" s="44"/>
      <c r="K7" s="44"/>
      <c r="L7" s="44"/>
      <c r="M7" s="44"/>
      <c r="O7" s="43" t="s">
        <v>5</v>
      </c>
      <c r="P7" s="44"/>
      <c r="Q7" s="44"/>
      <c r="R7" s="44"/>
      <c r="S7" s="44"/>
      <c r="U7" s="43" t="s">
        <v>6</v>
      </c>
      <c r="V7" s="44"/>
      <c r="W7" s="44"/>
      <c r="X7" s="44"/>
      <c r="Y7" s="44"/>
      <c r="AA7" s="43" t="s">
        <v>7</v>
      </c>
      <c r="AB7" s="44"/>
      <c r="AC7" s="44"/>
      <c r="AD7" s="44"/>
      <c r="AE7" s="44"/>
      <c r="AF7" s="44"/>
      <c r="AG7" s="44"/>
      <c r="AH7" s="44"/>
      <c r="AI7" s="44"/>
    </row>
    <row r="8" spans="1:35" s="13" customFormat="1" ht="18">
      <c r="A8" s="45" t="s">
        <v>72</v>
      </c>
      <c r="C8" s="48" t="s">
        <v>73</v>
      </c>
      <c r="E8" s="48" t="s">
        <v>74</v>
      </c>
      <c r="G8" s="48" t="s">
        <v>75</v>
      </c>
      <c r="I8" s="48" t="s">
        <v>76</v>
      </c>
      <c r="K8" s="48" t="s">
        <v>77</v>
      </c>
      <c r="M8" s="48" t="s">
        <v>69</v>
      </c>
      <c r="O8" s="45" t="s">
        <v>9</v>
      </c>
      <c r="Q8" s="45" t="s">
        <v>10</v>
      </c>
      <c r="S8" s="45" t="s">
        <v>11</v>
      </c>
      <c r="U8" s="45" t="s">
        <v>12</v>
      </c>
      <c r="V8" s="47"/>
      <c r="X8" s="45" t="s">
        <v>13</v>
      </c>
      <c r="Y8" s="47"/>
      <c r="AA8" s="45" t="s">
        <v>9</v>
      </c>
      <c r="AC8" s="48" t="s">
        <v>78</v>
      </c>
      <c r="AE8" s="45" t="s">
        <v>10</v>
      </c>
      <c r="AG8" s="45" t="s">
        <v>11</v>
      </c>
      <c r="AI8" s="48" t="s">
        <v>15</v>
      </c>
    </row>
    <row r="9" spans="1:35" s="13" customFormat="1" ht="18">
      <c r="A9" s="46"/>
      <c r="C9" s="46"/>
      <c r="E9" s="46"/>
      <c r="G9" s="46"/>
      <c r="I9" s="46"/>
      <c r="K9" s="46"/>
      <c r="M9" s="46"/>
      <c r="O9" s="46"/>
      <c r="Q9" s="46"/>
      <c r="S9" s="46"/>
      <c r="U9" s="14" t="s">
        <v>9</v>
      </c>
      <c r="V9" s="14" t="s">
        <v>10</v>
      </c>
      <c r="X9" s="14" t="s">
        <v>9</v>
      </c>
      <c r="Y9" s="14" t="s">
        <v>16</v>
      </c>
      <c r="AA9" s="46"/>
      <c r="AC9" s="46"/>
      <c r="AE9" s="46"/>
      <c r="AG9" s="46"/>
      <c r="AI9" s="46"/>
    </row>
    <row r="10" spans="1:35" s="13" customFormat="1" ht="36">
      <c r="A10" s="15" t="s">
        <v>79</v>
      </c>
      <c r="C10" s="17" t="s">
        <v>80</v>
      </c>
      <c r="E10" s="17" t="s">
        <v>81</v>
      </c>
      <c r="G10" s="17" t="s">
        <v>82</v>
      </c>
      <c r="I10" s="17" t="s">
        <v>83</v>
      </c>
      <c r="K10" s="17" t="s">
        <v>84</v>
      </c>
      <c r="O10" s="27">
        <v>44598</v>
      </c>
      <c r="P10" s="28"/>
      <c r="Q10" s="27">
        <v>34922561783</v>
      </c>
      <c r="R10" s="28"/>
      <c r="S10" s="27">
        <v>38715462638</v>
      </c>
      <c r="T10" s="28"/>
      <c r="U10" s="38">
        <v>0</v>
      </c>
      <c r="V10" s="36">
        <v>0</v>
      </c>
      <c r="W10" s="36"/>
      <c r="X10" s="36">
        <v>0</v>
      </c>
      <c r="Y10" s="36">
        <v>0</v>
      </c>
      <c r="Z10" s="27"/>
      <c r="AA10" s="27">
        <v>44598</v>
      </c>
      <c r="AB10" s="28"/>
      <c r="AC10" s="27">
        <v>880037</v>
      </c>
      <c r="AD10" s="28"/>
      <c r="AE10" s="27">
        <v>34922561783</v>
      </c>
      <c r="AF10" s="28"/>
      <c r="AG10" s="27">
        <v>39240776446</v>
      </c>
      <c r="AI10" s="18">
        <v>5.6920184744676014E-2</v>
      </c>
    </row>
    <row r="11" spans="1:35" s="13" customFormat="1" ht="36">
      <c r="A11" s="15" t="s">
        <v>85</v>
      </c>
      <c r="C11" s="17" t="s">
        <v>80</v>
      </c>
      <c r="E11" s="17" t="s">
        <v>81</v>
      </c>
      <c r="G11" s="17" t="s">
        <v>82</v>
      </c>
      <c r="I11" s="17" t="s">
        <v>86</v>
      </c>
      <c r="K11" s="17" t="s">
        <v>84</v>
      </c>
      <c r="O11" s="27">
        <v>3029</v>
      </c>
      <c r="P11" s="28"/>
      <c r="Q11" s="27">
        <v>2310805588</v>
      </c>
      <c r="R11" s="28"/>
      <c r="S11" s="27">
        <v>2421125431</v>
      </c>
      <c r="T11" s="28"/>
      <c r="U11" s="38">
        <v>0</v>
      </c>
      <c r="V11" s="36">
        <v>0</v>
      </c>
      <c r="W11" s="36"/>
      <c r="X11" s="36">
        <v>0</v>
      </c>
      <c r="Y11" s="36">
        <v>0</v>
      </c>
      <c r="Z11" s="27"/>
      <c r="AA11" s="27">
        <v>3029</v>
      </c>
      <c r="AB11" s="28"/>
      <c r="AC11" s="27">
        <v>806595</v>
      </c>
      <c r="AD11" s="28"/>
      <c r="AE11" s="27">
        <v>2310805588</v>
      </c>
      <c r="AF11" s="28"/>
      <c r="AG11" s="27">
        <v>2442733429</v>
      </c>
      <c r="AI11" s="18">
        <v>3.5432743858168237E-3</v>
      </c>
    </row>
    <row r="12" spans="1:35" s="13" customFormat="1" ht="36">
      <c r="A12" s="15" t="s">
        <v>87</v>
      </c>
      <c r="C12" s="17" t="s">
        <v>88</v>
      </c>
      <c r="E12" s="17" t="s">
        <v>81</v>
      </c>
      <c r="G12" s="17" t="s">
        <v>89</v>
      </c>
      <c r="I12" s="17" t="s">
        <v>90</v>
      </c>
      <c r="K12" s="17" t="s">
        <v>84</v>
      </c>
      <c r="O12" s="27">
        <v>13853</v>
      </c>
      <c r="P12" s="28"/>
      <c r="Q12" s="27">
        <v>10357012543</v>
      </c>
      <c r="R12" s="28"/>
      <c r="S12" s="27">
        <v>10980889401</v>
      </c>
      <c r="T12" s="28"/>
      <c r="U12" s="38">
        <v>0</v>
      </c>
      <c r="V12" s="36">
        <v>0</v>
      </c>
      <c r="W12" s="36"/>
      <c r="X12" s="36">
        <v>0</v>
      </c>
      <c r="Y12" s="36">
        <v>0</v>
      </c>
      <c r="Z12" s="27"/>
      <c r="AA12" s="27">
        <v>13853</v>
      </c>
      <c r="AB12" s="28"/>
      <c r="AC12" s="27">
        <v>803345</v>
      </c>
      <c r="AD12" s="28"/>
      <c r="AE12" s="27">
        <v>10357012543</v>
      </c>
      <c r="AF12" s="28"/>
      <c r="AG12" s="27">
        <v>11126721201</v>
      </c>
      <c r="AI12" s="18">
        <v>1.6139716991455767E-2</v>
      </c>
    </row>
    <row r="13" spans="1:35" s="13" customFormat="1" ht="36">
      <c r="A13" s="15" t="s">
        <v>91</v>
      </c>
      <c r="C13" s="17" t="s">
        <v>88</v>
      </c>
      <c r="E13" s="17" t="s">
        <v>81</v>
      </c>
      <c r="G13" s="17" t="s">
        <v>92</v>
      </c>
      <c r="I13" s="17" t="s">
        <v>93</v>
      </c>
      <c r="K13" s="17" t="s">
        <v>84</v>
      </c>
      <c r="O13" s="27">
        <v>43499</v>
      </c>
      <c r="P13" s="28"/>
      <c r="Q13" s="27">
        <v>32663216933</v>
      </c>
      <c r="R13" s="28"/>
      <c r="S13" s="27">
        <v>33925679796</v>
      </c>
      <c r="T13" s="28"/>
      <c r="U13" s="38">
        <v>0</v>
      </c>
      <c r="V13" s="36">
        <v>0</v>
      </c>
      <c r="W13" s="36"/>
      <c r="X13" s="36">
        <v>0</v>
      </c>
      <c r="Y13" s="36">
        <v>0</v>
      </c>
      <c r="Z13" s="27"/>
      <c r="AA13" s="27">
        <v>43499</v>
      </c>
      <c r="AB13" s="28"/>
      <c r="AC13" s="27">
        <v>783418</v>
      </c>
      <c r="AD13" s="28"/>
      <c r="AE13" s="27">
        <v>32663216933</v>
      </c>
      <c r="AF13" s="28"/>
      <c r="AG13" s="27">
        <v>34071722963</v>
      </c>
      <c r="AI13" s="18">
        <v>4.9422283177606934E-2</v>
      </c>
    </row>
    <row r="14" spans="1:35" s="13" customFormat="1" ht="36">
      <c r="A14" s="15" t="s">
        <v>94</v>
      </c>
      <c r="C14" s="17" t="s">
        <v>88</v>
      </c>
      <c r="E14" s="17" t="s">
        <v>81</v>
      </c>
      <c r="G14" s="17" t="s">
        <v>95</v>
      </c>
      <c r="I14" s="17" t="s">
        <v>96</v>
      </c>
      <c r="K14" s="17" t="s">
        <v>84</v>
      </c>
      <c r="O14" s="27">
        <v>48433</v>
      </c>
      <c r="P14" s="28"/>
      <c r="Q14" s="27">
        <v>36239780001</v>
      </c>
      <c r="R14" s="28"/>
      <c r="S14" s="27">
        <v>37657628530</v>
      </c>
      <c r="T14" s="28"/>
      <c r="U14" s="38">
        <v>0</v>
      </c>
      <c r="V14" s="36">
        <v>0</v>
      </c>
      <c r="W14" s="36"/>
      <c r="X14" s="36">
        <v>0</v>
      </c>
      <c r="Y14" s="36">
        <v>0</v>
      </c>
      <c r="Z14" s="27"/>
      <c r="AA14" s="27">
        <v>48433</v>
      </c>
      <c r="AB14" s="28"/>
      <c r="AC14" s="27">
        <v>781887</v>
      </c>
      <c r="AD14" s="28"/>
      <c r="AE14" s="27">
        <v>36239780001</v>
      </c>
      <c r="AF14" s="28"/>
      <c r="AG14" s="27">
        <v>37862269291</v>
      </c>
      <c r="AI14" s="18">
        <v>5.4920609582282509E-2</v>
      </c>
    </row>
    <row r="15" spans="1:35" s="13" customFormat="1" ht="36">
      <c r="A15" s="15" t="s">
        <v>97</v>
      </c>
      <c r="C15" s="17" t="s">
        <v>88</v>
      </c>
      <c r="E15" s="17" t="s">
        <v>81</v>
      </c>
      <c r="G15" s="17" t="s">
        <v>98</v>
      </c>
      <c r="I15" s="17" t="s">
        <v>99</v>
      </c>
      <c r="K15" s="17" t="s">
        <v>84</v>
      </c>
      <c r="O15" s="27">
        <v>40933</v>
      </c>
      <c r="P15" s="28"/>
      <c r="Q15" s="27">
        <v>29794567974</v>
      </c>
      <c r="R15" s="28"/>
      <c r="S15" s="27">
        <v>31882705465</v>
      </c>
      <c r="T15" s="28"/>
      <c r="U15" s="38">
        <v>0</v>
      </c>
      <c r="V15" s="36">
        <v>0</v>
      </c>
      <c r="W15" s="36"/>
      <c r="X15" s="36">
        <v>0</v>
      </c>
      <c r="Y15" s="36">
        <v>0</v>
      </c>
      <c r="Z15" s="27"/>
      <c r="AA15" s="27">
        <v>40933</v>
      </c>
      <c r="AB15" s="28"/>
      <c r="AC15" s="27">
        <v>767026</v>
      </c>
      <c r="AD15" s="28"/>
      <c r="AE15" s="27">
        <v>29794567974</v>
      </c>
      <c r="AF15" s="28"/>
      <c r="AG15" s="27">
        <v>31390984611</v>
      </c>
      <c r="AI15" s="18">
        <v>4.5533773926064523E-2</v>
      </c>
    </row>
    <row r="16" spans="1:35" s="13" customFormat="1" ht="36">
      <c r="A16" s="15" t="s">
        <v>100</v>
      </c>
      <c r="C16" s="17" t="s">
        <v>88</v>
      </c>
      <c r="E16" s="17" t="s">
        <v>81</v>
      </c>
      <c r="G16" s="17" t="s">
        <v>101</v>
      </c>
      <c r="I16" s="17" t="s">
        <v>102</v>
      </c>
      <c r="K16" s="17" t="s">
        <v>84</v>
      </c>
      <c r="O16" s="27">
        <v>20000</v>
      </c>
      <c r="P16" s="28"/>
      <c r="Q16" s="27">
        <v>12162223999</v>
      </c>
      <c r="R16" s="28"/>
      <c r="S16" s="27">
        <v>12070811769</v>
      </c>
      <c r="T16" s="28"/>
      <c r="U16" s="38">
        <v>0</v>
      </c>
      <c r="V16" s="36">
        <v>0</v>
      </c>
      <c r="W16" s="36"/>
      <c r="X16" s="36">
        <v>0</v>
      </c>
      <c r="Y16" s="36">
        <v>0</v>
      </c>
      <c r="Z16" s="27"/>
      <c r="AA16" s="27">
        <v>20000</v>
      </c>
      <c r="AB16" s="28"/>
      <c r="AC16" s="27">
        <v>606122</v>
      </c>
      <c r="AD16" s="28"/>
      <c r="AE16" s="27">
        <v>12162223999</v>
      </c>
      <c r="AF16" s="28"/>
      <c r="AG16" s="27">
        <v>12120242808</v>
      </c>
      <c r="AI16" s="18">
        <v>1.7580856503465397E-2</v>
      </c>
    </row>
    <row r="17" spans="1:35" s="13" customFormat="1" ht="36">
      <c r="A17" s="15" t="s">
        <v>103</v>
      </c>
      <c r="C17" s="17" t="s">
        <v>80</v>
      </c>
      <c r="E17" s="17" t="s">
        <v>81</v>
      </c>
      <c r="G17" s="17" t="s">
        <v>104</v>
      </c>
      <c r="I17" s="17" t="s">
        <v>105</v>
      </c>
      <c r="K17" s="17" t="s">
        <v>84</v>
      </c>
      <c r="O17" s="27">
        <v>22266</v>
      </c>
      <c r="P17" s="28"/>
      <c r="Q17" s="27">
        <v>17549009875</v>
      </c>
      <c r="R17" s="28"/>
      <c r="S17" s="27">
        <v>20099503863</v>
      </c>
      <c r="T17" s="28"/>
      <c r="U17" s="38">
        <v>0</v>
      </c>
      <c r="V17" s="36">
        <v>0</v>
      </c>
      <c r="W17" s="36"/>
      <c r="X17" s="36">
        <v>0</v>
      </c>
      <c r="Y17" s="36">
        <v>0</v>
      </c>
      <c r="Z17" s="27"/>
      <c r="AA17" s="27">
        <v>22266</v>
      </c>
      <c r="AB17" s="28"/>
      <c r="AC17" s="27">
        <v>916790</v>
      </c>
      <c r="AD17" s="28"/>
      <c r="AE17" s="27">
        <v>17549009875</v>
      </c>
      <c r="AF17" s="28"/>
      <c r="AG17" s="27">
        <v>20409546239</v>
      </c>
      <c r="AI17" s="18">
        <v>2.9604795003930325E-2</v>
      </c>
    </row>
    <row r="18" spans="1:35" s="13" customFormat="1" ht="36">
      <c r="A18" s="15" t="s">
        <v>106</v>
      </c>
      <c r="C18" s="17" t="s">
        <v>80</v>
      </c>
      <c r="E18" s="17" t="s">
        <v>81</v>
      </c>
      <c r="G18" s="17" t="s">
        <v>104</v>
      </c>
      <c r="I18" s="17" t="s">
        <v>107</v>
      </c>
      <c r="K18" s="17" t="s">
        <v>84</v>
      </c>
      <c r="O18" s="27">
        <v>23624</v>
      </c>
      <c r="P18" s="28"/>
      <c r="Q18" s="27">
        <v>19915088952</v>
      </c>
      <c r="R18" s="28"/>
      <c r="S18" s="27">
        <v>21056860632</v>
      </c>
      <c r="T18" s="28"/>
      <c r="U18" s="38">
        <v>0</v>
      </c>
      <c r="V18" s="36">
        <v>0</v>
      </c>
      <c r="W18" s="36"/>
      <c r="X18" s="36">
        <v>0</v>
      </c>
      <c r="Y18" s="36">
        <v>0</v>
      </c>
      <c r="Z18" s="27"/>
      <c r="AA18" s="27">
        <v>23624</v>
      </c>
      <c r="AB18" s="28"/>
      <c r="AC18" s="27">
        <v>904970</v>
      </c>
      <c r="AD18" s="28"/>
      <c r="AE18" s="27">
        <v>19915088952</v>
      </c>
      <c r="AF18" s="28"/>
      <c r="AG18" s="27">
        <v>21375136334</v>
      </c>
      <c r="AI18" s="18">
        <v>3.1005418833855377E-2</v>
      </c>
    </row>
    <row r="19" spans="1:35" s="13" customFormat="1" ht="36">
      <c r="A19" s="15" t="s">
        <v>108</v>
      </c>
      <c r="C19" s="17" t="s">
        <v>88</v>
      </c>
      <c r="E19" s="17" t="s">
        <v>81</v>
      </c>
      <c r="G19" s="17" t="s">
        <v>109</v>
      </c>
      <c r="I19" s="17" t="s">
        <v>110</v>
      </c>
      <c r="K19" s="17" t="s">
        <v>84</v>
      </c>
      <c r="O19" s="27">
        <v>22000</v>
      </c>
      <c r="P19" s="28"/>
      <c r="Q19" s="27">
        <v>15202148973</v>
      </c>
      <c r="R19" s="28"/>
      <c r="S19" s="27">
        <v>15576168308</v>
      </c>
      <c r="T19" s="28"/>
      <c r="U19" s="38">
        <v>0</v>
      </c>
      <c r="V19" s="36">
        <v>0</v>
      </c>
      <c r="W19" s="36"/>
      <c r="X19" s="36">
        <v>0</v>
      </c>
      <c r="Y19" s="36">
        <v>0</v>
      </c>
      <c r="Z19" s="27"/>
      <c r="AA19" s="27">
        <v>22000</v>
      </c>
      <c r="AB19" s="28"/>
      <c r="AC19" s="27">
        <v>718177</v>
      </c>
      <c r="AD19" s="28"/>
      <c r="AE19" s="27">
        <v>15202148973</v>
      </c>
      <c r="AF19" s="28"/>
      <c r="AG19" s="27">
        <v>15797030269</v>
      </c>
      <c r="AI19" s="18">
        <v>2.2914171501322973E-2</v>
      </c>
    </row>
    <row r="20" spans="1:35" s="13" customFormat="1" ht="36">
      <c r="A20" s="15" t="s">
        <v>111</v>
      </c>
      <c r="C20" s="17" t="s">
        <v>88</v>
      </c>
      <c r="E20" s="17" t="s">
        <v>81</v>
      </c>
      <c r="G20" s="17" t="s">
        <v>82</v>
      </c>
      <c r="I20" s="17" t="s">
        <v>112</v>
      </c>
      <c r="K20" s="17" t="s">
        <v>84</v>
      </c>
      <c r="O20" s="27">
        <v>37274</v>
      </c>
      <c r="P20" s="28"/>
      <c r="Q20" s="27">
        <v>30386473318</v>
      </c>
      <c r="R20" s="28"/>
      <c r="S20" s="27">
        <v>35020103804</v>
      </c>
      <c r="T20" s="28"/>
      <c r="U20" s="38">
        <v>0</v>
      </c>
      <c r="V20" s="36">
        <v>0</v>
      </c>
      <c r="W20" s="36"/>
      <c r="X20" s="36">
        <v>0</v>
      </c>
      <c r="Y20" s="36">
        <v>0</v>
      </c>
      <c r="Z20" s="27"/>
      <c r="AA20" s="27">
        <v>37274</v>
      </c>
      <c r="AB20" s="28"/>
      <c r="AC20" s="27">
        <v>955819</v>
      </c>
      <c r="AD20" s="28"/>
      <c r="AE20" s="27">
        <v>30386473318</v>
      </c>
      <c r="AF20" s="28"/>
      <c r="AG20" s="27">
        <v>35620739976</v>
      </c>
      <c r="AI20" s="18">
        <v>5.1669189139672667E-2</v>
      </c>
    </row>
    <row r="21" spans="1:35" s="13" customFormat="1" ht="36">
      <c r="A21" s="15" t="s">
        <v>113</v>
      </c>
      <c r="C21" s="17" t="s">
        <v>88</v>
      </c>
      <c r="E21" s="17" t="s">
        <v>81</v>
      </c>
      <c r="G21" s="17" t="s">
        <v>82</v>
      </c>
      <c r="I21" s="17" t="s">
        <v>114</v>
      </c>
      <c r="K21" s="17" t="s">
        <v>84</v>
      </c>
      <c r="O21" s="27">
        <v>11417</v>
      </c>
      <c r="P21" s="28"/>
      <c r="Q21" s="27">
        <v>9419761000</v>
      </c>
      <c r="R21" s="28"/>
      <c r="S21" s="27">
        <v>10377165077</v>
      </c>
      <c r="T21" s="28"/>
      <c r="U21" s="38">
        <v>0</v>
      </c>
      <c r="V21" s="36">
        <v>0</v>
      </c>
      <c r="W21" s="36"/>
      <c r="X21" s="36">
        <v>0</v>
      </c>
      <c r="Y21" s="36">
        <v>0</v>
      </c>
      <c r="Z21" s="27"/>
      <c r="AA21" s="27">
        <v>11417</v>
      </c>
      <c r="AB21" s="28"/>
      <c r="AC21" s="27">
        <v>922039</v>
      </c>
      <c r="AD21" s="28"/>
      <c r="AE21" s="27">
        <v>9419761000</v>
      </c>
      <c r="AF21" s="28"/>
      <c r="AG21" s="27">
        <v>10525011259</v>
      </c>
      <c r="AI21" s="18">
        <v>1.5266914662774028E-2</v>
      </c>
    </row>
    <row r="22" spans="1:35" s="13" customFormat="1" ht="36">
      <c r="A22" s="15" t="s">
        <v>115</v>
      </c>
      <c r="C22" s="17" t="s">
        <v>88</v>
      </c>
      <c r="E22" s="17" t="s">
        <v>81</v>
      </c>
      <c r="G22" s="17" t="s">
        <v>82</v>
      </c>
      <c r="I22" s="17" t="s">
        <v>116</v>
      </c>
      <c r="K22" s="17" t="s">
        <v>84</v>
      </c>
      <c r="O22" s="27">
        <v>34894</v>
      </c>
      <c r="P22" s="28"/>
      <c r="Q22" s="27">
        <v>28440513842</v>
      </c>
      <c r="R22" s="28"/>
      <c r="S22" s="27">
        <v>31224015999</v>
      </c>
      <c r="T22" s="28"/>
      <c r="U22" s="38">
        <v>0</v>
      </c>
      <c r="V22" s="36">
        <v>0</v>
      </c>
      <c r="W22" s="36"/>
      <c r="X22" s="36">
        <v>0</v>
      </c>
      <c r="Y22" s="36">
        <v>0</v>
      </c>
      <c r="Z22" s="27"/>
      <c r="AA22" s="27">
        <v>34894</v>
      </c>
      <c r="AB22" s="28"/>
      <c r="AC22" s="27">
        <v>909750</v>
      </c>
      <c r="AD22" s="28"/>
      <c r="AE22" s="27">
        <v>28440513842</v>
      </c>
      <c r="AF22" s="28"/>
      <c r="AG22" s="27">
        <v>31739062752</v>
      </c>
      <c r="AI22" s="18">
        <v>4.6038674029623076E-2</v>
      </c>
    </row>
    <row r="23" spans="1:35" s="13" customFormat="1" ht="36">
      <c r="A23" s="15" t="s">
        <v>117</v>
      </c>
      <c r="C23" s="17" t="s">
        <v>88</v>
      </c>
      <c r="E23" s="17" t="s">
        <v>81</v>
      </c>
      <c r="G23" s="17" t="s">
        <v>82</v>
      </c>
      <c r="I23" s="17" t="s">
        <v>118</v>
      </c>
      <c r="K23" s="17" t="s">
        <v>84</v>
      </c>
      <c r="O23" s="27">
        <v>9862</v>
      </c>
      <c r="P23" s="28"/>
      <c r="Q23" s="27">
        <v>7939747101</v>
      </c>
      <c r="R23" s="28"/>
      <c r="S23" s="27">
        <v>8643314385</v>
      </c>
      <c r="T23" s="28"/>
      <c r="U23" s="38">
        <v>0</v>
      </c>
      <c r="V23" s="36">
        <v>0</v>
      </c>
      <c r="W23" s="36"/>
      <c r="X23" s="36">
        <v>0</v>
      </c>
      <c r="Y23" s="36">
        <v>0</v>
      </c>
      <c r="Z23" s="27"/>
      <c r="AA23" s="27">
        <v>9862</v>
      </c>
      <c r="AB23" s="28"/>
      <c r="AC23" s="27">
        <v>891955</v>
      </c>
      <c r="AD23" s="28"/>
      <c r="AE23" s="27">
        <v>7939747101</v>
      </c>
      <c r="AF23" s="28"/>
      <c r="AG23" s="27">
        <v>8794865852</v>
      </c>
      <c r="AI23" s="18">
        <v>1.2757275325307982E-2</v>
      </c>
    </row>
    <row r="24" spans="1:35" s="13" customFormat="1" ht="36">
      <c r="A24" s="15" t="s">
        <v>119</v>
      </c>
      <c r="C24" s="17" t="s">
        <v>88</v>
      </c>
      <c r="E24" s="17" t="s">
        <v>81</v>
      </c>
      <c r="G24" s="17" t="s">
        <v>120</v>
      </c>
      <c r="I24" s="17" t="s">
        <v>121</v>
      </c>
      <c r="K24" s="17" t="s">
        <v>122</v>
      </c>
      <c r="O24" s="27">
        <v>2400</v>
      </c>
      <c r="P24" s="28"/>
      <c r="Q24" s="27">
        <v>2348224532</v>
      </c>
      <c r="R24" s="28"/>
      <c r="S24" s="27">
        <v>2287498116</v>
      </c>
      <c r="T24" s="28"/>
      <c r="U24" s="38">
        <v>0</v>
      </c>
      <c r="V24" s="36">
        <v>0</v>
      </c>
      <c r="W24" s="36"/>
      <c r="X24" s="36">
        <v>0</v>
      </c>
      <c r="Y24" s="36">
        <v>0</v>
      </c>
      <c r="Z24" s="27"/>
      <c r="AA24" s="27">
        <v>2400</v>
      </c>
      <c r="AB24" s="28"/>
      <c r="AC24" s="27">
        <v>958500</v>
      </c>
      <c r="AD24" s="28"/>
      <c r="AE24" s="27">
        <v>2348224532</v>
      </c>
      <c r="AF24" s="28"/>
      <c r="AG24" s="27">
        <v>2299983052</v>
      </c>
      <c r="AI24" s="18">
        <v>3.3362097309572636E-3</v>
      </c>
    </row>
    <row r="25" spans="1:35" s="13" customFormat="1" ht="18">
      <c r="A25" s="19" t="s">
        <v>63</v>
      </c>
      <c r="O25" s="29">
        <f>SUM(O10:$O$24)</f>
        <v>378082</v>
      </c>
      <c r="P25" s="28"/>
      <c r="Q25" s="29">
        <f>SUM(Q10:$Q$24)</f>
        <v>289651136414</v>
      </c>
      <c r="R25" s="28"/>
      <c r="S25" s="29">
        <f>SUM(S10:$S$24)</f>
        <v>311938933214</v>
      </c>
      <c r="T25" s="28"/>
      <c r="U25" s="29">
        <f>SUM(U10:$U$24)</f>
        <v>0</v>
      </c>
      <c r="V25" s="29">
        <f>SUM(V10:$V$24)</f>
        <v>0</v>
      </c>
      <c r="W25" s="28"/>
      <c r="X25" s="29">
        <f>SUM(X10:$X$24)</f>
        <v>0</v>
      </c>
      <c r="Y25" s="29">
        <f>SUM(Y10:$Y$24)</f>
        <v>0</v>
      </c>
      <c r="Z25" s="28"/>
      <c r="AA25" s="29">
        <f>SUM(AA10:$AA$24)</f>
        <v>378082</v>
      </c>
      <c r="AB25" s="28"/>
      <c r="AC25" s="29">
        <f>SUM(AC10:$AC$24)</f>
        <v>12606430</v>
      </c>
      <c r="AD25" s="28"/>
      <c r="AE25" s="29">
        <f>SUM(AE10:$AE$24)</f>
        <v>289651136414</v>
      </c>
      <c r="AF25" s="28"/>
      <c r="AG25" s="29">
        <f>SUM(AG10:$AG$24)</f>
        <v>314816826482</v>
      </c>
      <c r="AI25" s="20">
        <f>SUM(AI10:$AI$24)</f>
        <v>0.45665334753881165</v>
      </c>
    </row>
    <row r="26" spans="1:35" s="13" customFormat="1" ht="18">
      <c r="O26" s="21"/>
      <c r="Q26" s="21"/>
      <c r="S26" s="21"/>
      <c r="U26" s="21"/>
      <c r="V26" s="21"/>
      <c r="X26" s="21"/>
      <c r="Y26" s="21"/>
      <c r="AA26" s="21"/>
      <c r="AC26" s="21"/>
      <c r="AE26" s="21"/>
      <c r="AG26" s="21"/>
      <c r="AI26" s="21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workbookViewId="0">
      <selection activeCell="A8" sqref="A8:XFD10"/>
    </sheetView>
  </sheetViews>
  <sheetFormatPr defaultRowHeight="14.25"/>
  <cols>
    <col min="1" max="1" width="28.375" customWidth="1"/>
    <col min="2" max="2" width="1.375" customWidth="1"/>
    <col min="3" max="3" width="11.375" customWidth="1"/>
    <col min="4" max="4" width="1.375" customWidth="1"/>
    <col min="5" max="5" width="11.375" customWidth="1"/>
    <col min="6" max="6" width="1.375" customWidth="1"/>
    <col min="7" max="7" width="14.25" customWidth="1"/>
    <col min="8" max="8" width="1.375" customWidth="1"/>
    <col min="9" max="9" width="8.5" customWidth="1"/>
    <col min="10" max="10" width="1.375" customWidth="1"/>
    <col min="11" max="11" width="21.25" customWidth="1"/>
    <col min="12" max="12" width="1.375" customWidth="1"/>
    <col min="13" max="13" width="28.375" customWidth="1"/>
  </cols>
  <sheetData>
    <row r="1" spans="1:13" ht="20.100000000000001" customHeight="1">
      <c r="A1" s="62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0.100000000000001" customHeight="1">
      <c r="A2" s="63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0.100000000000001" customHeight="1">
      <c r="A3" s="64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3" ht="15.75">
      <c r="A5" s="65" t="s">
        <v>123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5.75">
      <c r="A6" s="66" t="s">
        <v>124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s="13" customFormat="1" ht="18.75">
      <c r="C8" s="43" t="s">
        <v>7</v>
      </c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s="13" customFormat="1" ht="37.5">
      <c r="A9" s="22" t="s">
        <v>125</v>
      </c>
      <c r="C9" s="22" t="s">
        <v>9</v>
      </c>
      <c r="E9" s="22" t="s">
        <v>126</v>
      </c>
      <c r="G9" s="22" t="s">
        <v>127</v>
      </c>
      <c r="I9" s="22" t="s">
        <v>128</v>
      </c>
      <c r="K9" s="23" t="s">
        <v>129</v>
      </c>
      <c r="M9" s="22" t="s">
        <v>130</v>
      </c>
    </row>
    <row r="10" spans="1:13" s="13" customFormat="1" ht="18">
      <c r="A10" s="19" t="s">
        <v>63</v>
      </c>
      <c r="K10" s="19">
        <f>SUM($K$9)</f>
        <v>0</v>
      </c>
    </row>
    <row r="11" spans="1:13" ht="15">
      <c r="K11" s="1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rightToLeft="1" workbookViewId="0">
      <selection activeCell="M10" sqref="M10:M14"/>
    </sheetView>
  </sheetViews>
  <sheetFormatPr defaultRowHeight="14.25"/>
  <cols>
    <col min="1" max="1" width="21.25" customWidth="1"/>
    <col min="2" max="2" width="1.375" customWidth="1"/>
    <col min="3" max="3" width="18.5" customWidth="1"/>
    <col min="4" max="4" width="1.375" customWidth="1"/>
    <col min="5" max="5" width="10" customWidth="1"/>
    <col min="6" max="6" width="1.375" customWidth="1"/>
    <col min="7" max="7" width="11.375" customWidth="1"/>
    <col min="8" max="8" width="1.375" customWidth="1"/>
    <col min="9" max="9" width="11.375" customWidth="1"/>
    <col min="10" max="10" width="1.375" customWidth="1"/>
    <col min="11" max="11" width="18.5" customWidth="1"/>
    <col min="12" max="12" width="1.375" customWidth="1"/>
    <col min="13" max="13" width="18.5" customWidth="1"/>
    <col min="14" max="14" width="1.375" customWidth="1"/>
    <col min="15" max="15" width="18.5" customWidth="1"/>
    <col min="16" max="16" width="1.375" customWidth="1"/>
    <col min="17" max="17" width="18.5" customWidth="1"/>
    <col min="18" max="18" width="1.375" customWidth="1"/>
    <col min="19" max="19" width="10.625" customWidth="1"/>
  </cols>
  <sheetData>
    <row r="1" spans="1:19" ht="20.100000000000001" customHeight="1">
      <c r="A1" s="67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0.100000000000001" customHeight="1">
      <c r="A2" s="68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0.100000000000001" customHeight="1">
      <c r="A3" s="69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15.75">
      <c r="A5" s="70" t="s">
        <v>131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19" s="13" customFormat="1" ht="18.75">
      <c r="C7" s="43" t="s">
        <v>132</v>
      </c>
      <c r="D7" s="44"/>
      <c r="E7" s="44"/>
      <c r="F7" s="44"/>
      <c r="G7" s="44"/>
      <c r="H7" s="44"/>
      <c r="I7" s="44"/>
      <c r="K7" s="22" t="s">
        <v>5</v>
      </c>
      <c r="M7" s="43" t="s">
        <v>6</v>
      </c>
      <c r="N7" s="44"/>
      <c r="O7" s="44"/>
      <c r="Q7" s="43" t="s">
        <v>7</v>
      </c>
      <c r="R7" s="44"/>
      <c r="S7" s="44"/>
    </row>
    <row r="8" spans="1:19" s="13" customFormat="1" ht="37.5">
      <c r="A8" s="22" t="s">
        <v>133</v>
      </c>
      <c r="C8" s="22" t="s">
        <v>134</v>
      </c>
      <c r="E8" s="22" t="s">
        <v>135</v>
      </c>
      <c r="G8" s="23" t="s">
        <v>136</v>
      </c>
      <c r="I8" s="23" t="s">
        <v>137</v>
      </c>
      <c r="K8" s="22" t="s">
        <v>138</v>
      </c>
      <c r="M8" s="22" t="s">
        <v>139</v>
      </c>
      <c r="O8" s="22" t="s">
        <v>140</v>
      </c>
      <c r="Q8" s="22" t="s">
        <v>138</v>
      </c>
      <c r="S8" s="23" t="s">
        <v>15</v>
      </c>
    </row>
    <row r="9" spans="1:19" s="13" customFormat="1" ht="18">
      <c r="A9" s="15" t="s">
        <v>141</v>
      </c>
      <c r="C9" s="17" t="s">
        <v>142</v>
      </c>
      <c r="E9" s="24" t="s">
        <v>143</v>
      </c>
      <c r="G9" s="17" t="s">
        <v>144</v>
      </c>
      <c r="I9" s="17" t="s">
        <v>145</v>
      </c>
      <c r="K9" s="16">
        <v>657534247</v>
      </c>
      <c r="M9" s="16">
        <v>679452055</v>
      </c>
      <c r="O9" s="32" t="s">
        <v>284</v>
      </c>
      <c r="Q9" s="16">
        <v>1336986302</v>
      </c>
      <c r="S9" s="18">
        <v>1.9393476430229655E-3</v>
      </c>
    </row>
    <row r="10" spans="1:19" s="13" customFormat="1" ht="18">
      <c r="A10" s="15" t="s">
        <v>141</v>
      </c>
      <c r="C10" s="17" t="s">
        <v>146</v>
      </c>
      <c r="E10" s="24" t="s">
        <v>147</v>
      </c>
      <c r="G10" s="17" t="s">
        <v>144</v>
      </c>
      <c r="I10" s="17" t="s">
        <v>148</v>
      </c>
      <c r="K10" s="16">
        <v>40000000000</v>
      </c>
      <c r="M10" s="33" t="s">
        <v>284</v>
      </c>
      <c r="O10" s="33" t="s">
        <v>284</v>
      </c>
      <c r="P10" s="17"/>
      <c r="Q10" s="16">
        <v>40000000000</v>
      </c>
      <c r="S10" s="18">
        <v>5.8021466341783519E-2</v>
      </c>
    </row>
    <row r="11" spans="1:19" s="13" customFormat="1" ht="18">
      <c r="A11" s="15" t="s">
        <v>149</v>
      </c>
      <c r="C11" s="17" t="s">
        <v>150</v>
      </c>
      <c r="E11" s="24" t="s">
        <v>143</v>
      </c>
      <c r="G11" s="17" t="s">
        <v>151</v>
      </c>
      <c r="I11" s="17" t="s">
        <v>145</v>
      </c>
      <c r="K11" s="16">
        <v>4546152127</v>
      </c>
      <c r="M11" s="16">
        <v>2357663833</v>
      </c>
      <c r="O11" s="16">
        <v>1474910381</v>
      </c>
      <c r="Q11" s="16">
        <v>5428905579</v>
      </c>
      <c r="S11" s="18">
        <v>7.8748265581167314E-3</v>
      </c>
    </row>
    <row r="12" spans="1:19" s="13" customFormat="1" ht="18">
      <c r="A12" s="15" t="s">
        <v>149</v>
      </c>
      <c r="C12" s="17" t="s">
        <v>152</v>
      </c>
      <c r="E12" s="24" t="s">
        <v>147</v>
      </c>
      <c r="G12" s="17" t="s">
        <v>153</v>
      </c>
      <c r="I12" s="17" t="s">
        <v>154</v>
      </c>
      <c r="K12" s="16">
        <v>27000000000</v>
      </c>
      <c r="M12" s="33" t="s">
        <v>284</v>
      </c>
      <c r="O12" s="33" t="s">
        <v>284</v>
      </c>
      <c r="P12" s="17"/>
      <c r="Q12" s="16">
        <v>27000000000</v>
      </c>
      <c r="S12" s="18">
        <v>3.916448978070388E-2</v>
      </c>
    </row>
    <row r="13" spans="1:19" s="13" customFormat="1" ht="18">
      <c r="A13" s="15" t="s">
        <v>155</v>
      </c>
      <c r="C13" s="17" t="s">
        <v>156</v>
      </c>
      <c r="E13" s="24" t="s">
        <v>157</v>
      </c>
      <c r="G13" s="17" t="s">
        <v>158</v>
      </c>
      <c r="I13" s="17" t="s">
        <v>84</v>
      </c>
      <c r="K13" s="16">
        <v>50000000</v>
      </c>
      <c r="M13" s="33" t="s">
        <v>284</v>
      </c>
      <c r="O13" s="33" t="s">
        <v>284</v>
      </c>
      <c r="P13" s="17"/>
      <c r="Q13" s="16">
        <v>50000000</v>
      </c>
      <c r="S13" s="18">
        <v>7.2526832927229402E-5</v>
      </c>
    </row>
    <row r="14" spans="1:19" s="13" customFormat="1" ht="18">
      <c r="A14" s="15" t="s">
        <v>155</v>
      </c>
      <c r="C14" s="17" t="s">
        <v>159</v>
      </c>
      <c r="E14" s="24" t="s">
        <v>143</v>
      </c>
      <c r="G14" s="17" t="s">
        <v>160</v>
      </c>
      <c r="I14" s="17" t="s">
        <v>84</v>
      </c>
      <c r="K14" s="16">
        <v>528227719</v>
      </c>
      <c r="M14" s="16">
        <v>4033732</v>
      </c>
      <c r="O14" s="32" t="s">
        <v>284</v>
      </c>
      <c r="Q14" s="16">
        <v>532261451</v>
      </c>
      <c r="S14" s="18">
        <v>7.7206474660563402E-4</v>
      </c>
    </row>
    <row r="15" spans="1:19" s="13" customFormat="1" ht="18">
      <c r="A15" s="19" t="s">
        <v>63</v>
      </c>
      <c r="K15" s="19">
        <f>SUM(K9:$K$14)</f>
        <v>72781914093</v>
      </c>
      <c r="M15" s="19">
        <f>SUM(M9:$M$14)</f>
        <v>3041149620</v>
      </c>
      <c r="O15" s="19">
        <f>SUM(O9:$O$14)</f>
        <v>1474910381</v>
      </c>
      <c r="Q15" s="19">
        <f>SUM(Q9:$Q$14)</f>
        <v>74348153332</v>
      </c>
      <c r="S15" s="20">
        <f>SUM(S9:$S$14)</f>
        <v>0.10784472190315995</v>
      </c>
    </row>
    <row r="16" spans="1:19" s="13" customFormat="1" ht="18">
      <c r="K16" s="21"/>
      <c r="M16" s="21"/>
      <c r="O16" s="21"/>
      <c r="Q16" s="21"/>
      <c r="S16" s="21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workbookViewId="0">
      <selection activeCell="A7" sqref="A7:XFD10"/>
    </sheetView>
  </sheetViews>
  <sheetFormatPr defaultRowHeight="14.25"/>
  <cols>
    <col min="1" max="1" width="17" customWidth="1"/>
    <col min="2" max="2" width="1.375" customWidth="1"/>
    <col min="3" max="3" width="11.375" customWidth="1"/>
    <col min="4" max="4" width="1.375" customWidth="1"/>
    <col min="5" max="5" width="7.125" customWidth="1"/>
    <col min="6" max="6" width="1.375" customWidth="1"/>
    <col min="7" max="7" width="7.125" customWidth="1"/>
    <col min="8" max="8" width="1.375" customWidth="1"/>
    <col min="9" max="9" width="11.375" customWidth="1"/>
    <col min="10" max="10" width="1.375" customWidth="1"/>
    <col min="11" max="11" width="11.375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1.375" customWidth="1"/>
    <col min="18" max="18" width="14.25" customWidth="1"/>
    <col min="19" max="19" width="1.375" customWidth="1"/>
    <col min="20" max="20" width="11.375" customWidth="1"/>
    <col min="21" max="21" width="14.25" customWidth="1"/>
    <col min="22" max="22" width="1.375" customWidth="1"/>
    <col min="23" max="23" width="11.375" customWidth="1"/>
    <col min="24" max="24" width="1.375" customWidth="1"/>
    <col min="25" max="25" width="17" customWidth="1"/>
    <col min="26" max="26" width="1.375" customWidth="1"/>
    <col min="27" max="27" width="17" customWidth="1"/>
    <col min="28" max="28" width="1.375" customWidth="1"/>
    <col min="29" max="29" width="8.5" customWidth="1"/>
  </cols>
  <sheetData>
    <row r="1" spans="1:29" ht="20.100000000000001" customHeight="1">
      <c r="A1" s="7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ht="20.100000000000001" customHeight="1">
      <c r="A2" s="72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ht="20.100000000000001" customHeight="1">
      <c r="A3" s="73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5" spans="1:29" ht="15.75">
      <c r="A5" s="74" t="s">
        <v>161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7" spans="1:29" s="13" customFormat="1" ht="18.75">
      <c r="K7" s="22" t="s">
        <v>5</v>
      </c>
      <c r="M7" s="43" t="s">
        <v>6</v>
      </c>
      <c r="N7" s="44"/>
      <c r="O7" s="44"/>
      <c r="P7" s="44"/>
      <c r="Q7" s="44"/>
      <c r="R7" s="44"/>
      <c r="S7" s="44"/>
      <c r="T7" s="44"/>
      <c r="U7" s="44"/>
      <c r="W7" s="43" t="s">
        <v>7</v>
      </c>
      <c r="X7" s="44"/>
      <c r="Y7" s="44"/>
      <c r="Z7" s="44"/>
      <c r="AA7" s="44"/>
      <c r="AB7" s="44"/>
      <c r="AC7" s="44"/>
    </row>
    <row r="8" spans="1:29" s="13" customFormat="1" ht="18">
      <c r="A8" s="45" t="s">
        <v>162</v>
      </c>
      <c r="C8" s="48" t="s">
        <v>76</v>
      </c>
      <c r="E8" s="48" t="s">
        <v>137</v>
      </c>
      <c r="G8" s="48" t="s">
        <v>163</v>
      </c>
      <c r="I8" s="48" t="s">
        <v>74</v>
      </c>
      <c r="K8" s="45" t="s">
        <v>9</v>
      </c>
      <c r="M8" s="45" t="s">
        <v>10</v>
      </c>
      <c r="O8" s="45" t="s">
        <v>11</v>
      </c>
      <c r="Q8" s="45" t="s">
        <v>12</v>
      </c>
      <c r="R8" s="47"/>
      <c r="T8" s="45" t="s">
        <v>13</v>
      </c>
      <c r="U8" s="47"/>
      <c r="W8" s="45" t="s">
        <v>9</v>
      </c>
      <c r="Y8" s="45" t="s">
        <v>10</v>
      </c>
      <c r="AA8" s="45" t="s">
        <v>11</v>
      </c>
      <c r="AC8" s="48" t="s">
        <v>15</v>
      </c>
    </row>
    <row r="9" spans="1:29" s="13" customFormat="1" ht="18">
      <c r="A9" s="46"/>
      <c r="C9" s="46"/>
      <c r="E9" s="46"/>
      <c r="G9" s="46"/>
      <c r="I9" s="46"/>
      <c r="K9" s="46"/>
      <c r="M9" s="46"/>
      <c r="O9" s="46"/>
      <c r="Q9" s="14" t="s">
        <v>9</v>
      </c>
      <c r="R9" s="14" t="s">
        <v>10</v>
      </c>
      <c r="T9" s="14" t="s">
        <v>9</v>
      </c>
      <c r="U9" s="14" t="s">
        <v>16</v>
      </c>
      <c r="W9" s="46"/>
      <c r="Y9" s="46"/>
      <c r="AA9" s="46"/>
      <c r="AC9" s="46"/>
    </row>
    <row r="10" spans="1:29" s="13" customFormat="1" ht="18">
      <c r="A10" s="19" t="s">
        <v>63</v>
      </c>
      <c r="K10" s="19">
        <f>SUM($K$9)</f>
        <v>0</v>
      </c>
      <c r="M10" s="19">
        <f>SUM($M$9)</f>
        <v>0</v>
      </c>
      <c r="O10" s="19">
        <f>SUM($O$9)</f>
        <v>0</v>
      </c>
      <c r="Q10" s="19">
        <f>SUM($Q$9)</f>
        <v>0</v>
      </c>
      <c r="R10" s="19">
        <f>SUM($R$9)</f>
        <v>0</v>
      </c>
      <c r="T10" s="19">
        <f>SUM($T$9)</f>
        <v>0</v>
      </c>
      <c r="U10" s="19">
        <f>SUM($U$9)</f>
        <v>0</v>
      </c>
      <c r="W10" s="19">
        <f>SUM($W$9)</f>
        <v>0</v>
      </c>
      <c r="Y10" s="19">
        <f>SUM($Y$9)</f>
        <v>0</v>
      </c>
      <c r="AA10" s="19">
        <f>SUM($AA$9)</f>
        <v>0</v>
      </c>
      <c r="AC10" s="20">
        <f>SUM($AC$9)</f>
        <v>0</v>
      </c>
    </row>
    <row r="11" spans="1:29" ht="15">
      <c r="K11" s="2"/>
      <c r="M11" s="3"/>
      <c r="O11" s="4"/>
      <c r="Q11" s="5"/>
      <c r="R11" s="6"/>
      <c r="T11" s="7"/>
      <c r="U11" s="8"/>
      <c r="W11" s="9"/>
      <c r="Y11" s="10"/>
      <c r="AA11" s="11"/>
      <c r="AC11" s="12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rightToLeft="1" workbookViewId="0">
      <selection activeCell="E8" sqref="E8:E13"/>
    </sheetView>
  </sheetViews>
  <sheetFormatPr defaultRowHeight="14.25"/>
  <cols>
    <col min="1" max="1" width="49.75" customWidth="1"/>
    <col min="2" max="2" width="1.375" customWidth="1"/>
    <col min="3" max="3" width="11.375" customWidth="1"/>
    <col min="4" max="4" width="1.375" customWidth="1"/>
    <col min="5" max="5" width="21.25" customWidth="1"/>
    <col min="6" max="6" width="1.375" customWidth="1"/>
    <col min="7" max="7" width="11.375" customWidth="1"/>
    <col min="8" max="8" width="1.375" customWidth="1"/>
    <col min="9" max="9" width="11.375" customWidth="1"/>
  </cols>
  <sheetData>
    <row r="1" spans="1:9" ht="20.100000000000001" customHeight="1">
      <c r="A1" s="75" t="s">
        <v>0</v>
      </c>
      <c r="B1" s="40"/>
      <c r="C1" s="40"/>
      <c r="D1" s="40"/>
      <c r="E1" s="40"/>
      <c r="F1" s="40"/>
      <c r="G1" s="40"/>
      <c r="H1" s="40"/>
      <c r="I1" s="40"/>
    </row>
    <row r="2" spans="1:9" ht="20.100000000000001" customHeight="1">
      <c r="A2" s="76" t="s">
        <v>164</v>
      </c>
      <c r="B2" s="40"/>
      <c r="C2" s="40"/>
      <c r="D2" s="40"/>
      <c r="E2" s="40"/>
      <c r="F2" s="40"/>
      <c r="G2" s="40"/>
      <c r="H2" s="40"/>
      <c r="I2" s="40"/>
    </row>
    <row r="3" spans="1:9" ht="20.100000000000001" customHeight="1">
      <c r="A3" s="77" t="s">
        <v>2</v>
      </c>
      <c r="B3" s="40"/>
      <c r="C3" s="40"/>
      <c r="D3" s="40"/>
      <c r="E3" s="40"/>
      <c r="F3" s="40"/>
      <c r="G3" s="40"/>
      <c r="H3" s="40"/>
      <c r="I3" s="40"/>
    </row>
    <row r="5" spans="1:9" ht="15.75">
      <c r="A5" s="78" t="s">
        <v>165</v>
      </c>
      <c r="B5" s="40"/>
      <c r="C5" s="40"/>
      <c r="D5" s="40"/>
      <c r="E5" s="40"/>
      <c r="F5" s="40"/>
      <c r="G5" s="40"/>
      <c r="H5" s="40"/>
      <c r="I5" s="40"/>
    </row>
    <row r="7" spans="1:9" s="13" customFormat="1" ht="37.5">
      <c r="A7" s="22" t="s">
        <v>166</v>
      </c>
      <c r="C7" s="22" t="s">
        <v>167</v>
      </c>
      <c r="E7" s="22" t="s">
        <v>138</v>
      </c>
      <c r="G7" s="23" t="s">
        <v>168</v>
      </c>
      <c r="I7" s="23" t="s">
        <v>169</v>
      </c>
    </row>
    <row r="8" spans="1:9" s="13" customFormat="1" ht="18.75">
      <c r="A8" s="25" t="s">
        <v>170</v>
      </c>
      <c r="C8" s="17" t="s">
        <v>171</v>
      </c>
      <c r="E8" s="27">
        <v>-199295753955</v>
      </c>
      <c r="G8" s="18">
        <f>E8/-155636592748</f>
        <v>1.2805198985414119</v>
      </c>
      <c r="I8" s="18">
        <f>E8/689400019027</f>
        <v>-0.28908579700401005</v>
      </c>
    </row>
    <row r="9" spans="1:9" s="13" customFormat="1" ht="18.75">
      <c r="A9" s="25" t="s">
        <v>172</v>
      </c>
      <c r="C9" s="17" t="s">
        <v>173</v>
      </c>
      <c r="E9" s="27">
        <v>36561436527</v>
      </c>
      <c r="G9" s="18">
        <f>E9/-155636592748</f>
        <v>-0.23491542625967587</v>
      </c>
      <c r="I9" s="18">
        <f>E9/689400019027</f>
        <v>5.3033703971464626E-2</v>
      </c>
    </row>
    <row r="10" spans="1:9" s="13" customFormat="1" ht="18.75">
      <c r="A10" s="25" t="s">
        <v>174</v>
      </c>
      <c r="C10" s="17" t="s">
        <v>175</v>
      </c>
      <c r="E10" s="27">
        <v>6390853633</v>
      </c>
      <c r="G10" s="18">
        <f>E10/-155636592748</f>
        <v>-4.1062667333946277E-2</v>
      </c>
      <c r="I10" s="18">
        <f>E10/689400019027</f>
        <v>9.2701674740593605E-3</v>
      </c>
    </row>
    <row r="11" spans="1:9" s="13" customFormat="1" ht="18.75">
      <c r="A11" s="25" t="s">
        <v>176</v>
      </c>
      <c r="C11" s="17" t="s">
        <v>177</v>
      </c>
      <c r="E11" s="27">
        <v>706871047</v>
      </c>
      <c r="G11" s="18">
        <f>E11/-155636592748</f>
        <v>-4.54180494778972E-3</v>
      </c>
      <c r="I11" s="18">
        <f>E11/689400019027</f>
        <v>1.0253423665372945E-3</v>
      </c>
    </row>
    <row r="12" spans="1:9" s="13" customFormat="1" ht="18.75">
      <c r="A12" s="22" t="s">
        <v>63</v>
      </c>
      <c r="E12" s="29">
        <f>SUM(E8:$E$11)</f>
        <v>-155636592748</v>
      </c>
      <c r="G12" s="20">
        <f>SUM(G8:$G$11)</f>
        <v>0.99999999999999989</v>
      </c>
      <c r="I12" s="20">
        <f>SUM(I8:$I$11)</f>
        <v>-0.22575658319194877</v>
      </c>
    </row>
    <row r="13" spans="1:9" s="13" customFormat="1" ht="18">
      <c r="E13" s="30"/>
      <c r="G13" s="21"/>
      <c r="I13" s="21"/>
    </row>
    <row r="14" spans="1:9" s="13" customFormat="1" ht="17.25"/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rightToLeft="1" topLeftCell="A13" workbookViewId="0">
      <selection activeCell="Q22" sqref="Q22"/>
    </sheetView>
  </sheetViews>
  <sheetFormatPr defaultRowHeight="14.25"/>
  <cols>
    <col min="1" max="1" width="17" customWidth="1"/>
    <col min="2" max="2" width="1.375" customWidth="1"/>
    <col min="3" max="3" width="11.375" customWidth="1"/>
    <col min="4" max="4" width="1.375" customWidth="1"/>
    <col min="5" max="5" width="12.75" customWidth="1"/>
    <col min="6" max="6" width="1.375" customWidth="1"/>
    <col min="7" max="7" width="11.375" customWidth="1"/>
    <col min="8" max="8" width="1.375" customWidth="1"/>
    <col min="9" max="9" width="18.5" customWidth="1"/>
    <col min="10" max="10" width="1.375" customWidth="1"/>
    <col min="11" max="11" width="14.25" customWidth="1"/>
    <col min="12" max="12" width="1.375" customWidth="1"/>
    <col min="13" max="13" width="18.5" customWidth="1"/>
    <col min="14" max="14" width="1.375" customWidth="1"/>
    <col min="15" max="15" width="18.5" customWidth="1"/>
    <col min="16" max="16" width="1.375" customWidth="1"/>
    <col min="17" max="17" width="14.25" customWidth="1"/>
    <col min="18" max="18" width="1.375" customWidth="1"/>
    <col min="19" max="19" width="18.5" customWidth="1"/>
  </cols>
  <sheetData>
    <row r="1" spans="1:19" ht="20.100000000000001" customHeight="1">
      <c r="A1" s="7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0.100000000000001" customHeight="1">
      <c r="A2" s="80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0.100000000000001" customHeight="1">
      <c r="A3" s="81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15.75">
      <c r="A5" s="82" t="s">
        <v>178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19" s="13" customFormat="1" ht="18.75">
      <c r="C7" s="43" t="s">
        <v>179</v>
      </c>
      <c r="D7" s="44"/>
      <c r="E7" s="44"/>
      <c r="F7" s="44"/>
      <c r="G7" s="44"/>
      <c r="I7" s="43" t="s">
        <v>180</v>
      </c>
      <c r="J7" s="44"/>
      <c r="K7" s="44"/>
      <c r="L7" s="44"/>
      <c r="M7" s="44"/>
      <c r="O7" s="43" t="s">
        <v>7</v>
      </c>
      <c r="P7" s="44"/>
      <c r="Q7" s="44"/>
      <c r="R7" s="44"/>
      <c r="S7" s="44"/>
    </row>
    <row r="8" spans="1:19" s="13" customFormat="1" ht="56.25">
      <c r="A8" s="22" t="s">
        <v>65</v>
      </c>
      <c r="C8" s="23" t="s">
        <v>181</v>
      </c>
      <c r="E8" s="23" t="s">
        <v>182</v>
      </c>
      <c r="G8" s="23" t="s">
        <v>183</v>
      </c>
      <c r="I8" s="23" t="s">
        <v>184</v>
      </c>
      <c r="K8" s="23" t="s">
        <v>185</v>
      </c>
      <c r="M8" s="23" t="s">
        <v>186</v>
      </c>
      <c r="O8" s="23" t="s">
        <v>184</v>
      </c>
      <c r="Q8" s="23" t="s">
        <v>185</v>
      </c>
      <c r="S8" s="23" t="s">
        <v>186</v>
      </c>
    </row>
    <row r="9" spans="1:19" s="13" customFormat="1" ht="18">
      <c r="A9" s="24" t="s">
        <v>17</v>
      </c>
      <c r="C9" s="17" t="s">
        <v>187</v>
      </c>
      <c r="E9" s="27">
        <v>372725</v>
      </c>
      <c r="F9" s="28"/>
      <c r="G9" s="27">
        <v>1600</v>
      </c>
      <c r="H9" s="28"/>
      <c r="I9" s="27">
        <v>0</v>
      </c>
      <c r="J9" s="28"/>
      <c r="K9" s="27">
        <v>0</v>
      </c>
      <c r="L9" s="28"/>
      <c r="M9" s="27">
        <v>0</v>
      </c>
      <c r="N9" s="27"/>
      <c r="O9" s="27">
        <v>596360000</v>
      </c>
      <c r="P9" s="28"/>
      <c r="Q9" s="27">
        <v>0</v>
      </c>
      <c r="R9" s="28"/>
      <c r="S9" s="27">
        <v>596360000</v>
      </c>
    </row>
    <row r="10" spans="1:19" s="13" customFormat="1" ht="18">
      <c r="A10" s="24" t="s">
        <v>23</v>
      </c>
      <c r="C10" s="17" t="s">
        <v>188</v>
      </c>
      <c r="E10" s="27">
        <v>3800000</v>
      </c>
      <c r="F10" s="28"/>
      <c r="G10" s="27">
        <v>50</v>
      </c>
      <c r="H10" s="28"/>
      <c r="I10" s="27">
        <v>0</v>
      </c>
      <c r="J10" s="28"/>
      <c r="K10" s="27">
        <v>0</v>
      </c>
      <c r="L10" s="28"/>
      <c r="M10" s="27">
        <v>0</v>
      </c>
      <c r="N10" s="27"/>
      <c r="O10" s="27">
        <v>190000000</v>
      </c>
      <c r="P10" s="28"/>
      <c r="Q10" s="27">
        <v>0</v>
      </c>
      <c r="R10" s="28"/>
      <c r="S10" s="27">
        <v>190000000</v>
      </c>
    </row>
    <row r="11" spans="1:19" s="13" customFormat="1" ht="36">
      <c r="A11" s="24" t="s">
        <v>189</v>
      </c>
      <c r="C11" s="17" t="s">
        <v>190</v>
      </c>
      <c r="E11" s="27">
        <v>130333</v>
      </c>
      <c r="F11" s="28"/>
      <c r="G11" s="27">
        <v>1200</v>
      </c>
      <c r="H11" s="28"/>
      <c r="I11" s="27">
        <v>0</v>
      </c>
      <c r="J11" s="28"/>
      <c r="K11" s="27">
        <v>0</v>
      </c>
      <c r="L11" s="28"/>
      <c r="M11" s="27">
        <v>0</v>
      </c>
      <c r="N11" s="27"/>
      <c r="O11" s="27">
        <v>156399600</v>
      </c>
      <c r="P11" s="28"/>
      <c r="Q11" s="27">
        <v>-2217685</v>
      </c>
      <c r="R11" s="28"/>
      <c r="S11" s="27">
        <v>154181915</v>
      </c>
    </row>
    <row r="12" spans="1:19" s="13" customFormat="1" ht="18">
      <c r="A12" s="24" t="s">
        <v>31</v>
      </c>
      <c r="C12" s="17" t="s">
        <v>191</v>
      </c>
      <c r="E12" s="27">
        <v>3000000</v>
      </c>
      <c r="F12" s="28"/>
      <c r="G12" s="27">
        <v>800</v>
      </c>
      <c r="H12" s="28"/>
      <c r="I12" s="27">
        <v>2400000000</v>
      </c>
      <c r="J12" s="28"/>
      <c r="K12" s="27">
        <v>-254255971</v>
      </c>
      <c r="L12" s="28"/>
      <c r="M12" s="27">
        <v>2145744029</v>
      </c>
      <c r="N12" s="28"/>
      <c r="O12" s="27">
        <v>2400000000</v>
      </c>
      <c r="P12" s="28"/>
      <c r="Q12" s="27">
        <v>-254255971</v>
      </c>
      <c r="R12" s="28"/>
      <c r="S12" s="27">
        <v>2145744029</v>
      </c>
    </row>
    <row r="13" spans="1:19" s="13" customFormat="1" ht="36">
      <c r="A13" s="24" t="s">
        <v>192</v>
      </c>
      <c r="C13" s="17" t="s">
        <v>193</v>
      </c>
      <c r="E13" s="27">
        <v>2000000</v>
      </c>
      <c r="F13" s="28"/>
      <c r="G13" s="27">
        <v>50</v>
      </c>
      <c r="H13" s="28"/>
      <c r="I13" s="27">
        <v>0</v>
      </c>
      <c r="J13" s="28"/>
      <c r="K13" s="27">
        <v>0</v>
      </c>
      <c r="L13" s="28"/>
      <c r="M13" s="27">
        <v>0</v>
      </c>
      <c r="N13" s="27"/>
      <c r="O13" s="27">
        <v>100000000</v>
      </c>
      <c r="P13" s="28"/>
      <c r="Q13" s="27">
        <v>-1815736</v>
      </c>
      <c r="R13" s="28"/>
      <c r="S13" s="27">
        <v>98184264</v>
      </c>
    </row>
    <row r="14" spans="1:19" s="13" customFormat="1" ht="18">
      <c r="A14" s="24" t="s">
        <v>194</v>
      </c>
      <c r="C14" s="17" t="s">
        <v>195</v>
      </c>
      <c r="E14" s="27">
        <v>2000</v>
      </c>
      <c r="F14" s="28"/>
      <c r="G14" s="27">
        <v>2770</v>
      </c>
      <c r="H14" s="28"/>
      <c r="I14" s="27">
        <v>0</v>
      </c>
      <c r="J14" s="28"/>
      <c r="K14" s="27">
        <v>0</v>
      </c>
      <c r="L14" s="28"/>
      <c r="M14" s="27">
        <v>0</v>
      </c>
      <c r="N14" s="27"/>
      <c r="O14" s="27">
        <v>5540000</v>
      </c>
      <c r="P14" s="28"/>
      <c r="Q14" s="27">
        <v>0</v>
      </c>
      <c r="R14" s="28"/>
      <c r="S14" s="27">
        <v>5540000</v>
      </c>
    </row>
    <row r="15" spans="1:19" s="13" customFormat="1" ht="18">
      <c r="A15" s="24" t="s">
        <v>41</v>
      </c>
      <c r="C15" s="17" t="s">
        <v>196</v>
      </c>
      <c r="E15" s="27">
        <v>800000</v>
      </c>
      <c r="F15" s="28"/>
      <c r="G15" s="27">
        <v>530</v>
      </c>
      <c r="H15" s="28"/>
      <c r="I15" s="27">
        <v>0</v>
      </c>
      <c r="J15" s="28"/>
      <c r="K15" s="27">
        <v>0</v>
      </c>
      <c r="L15" s="28"/>
      <c r="M15" s="27">
        <v>0</v>
      </c>
      <c r="N15" s="27"/>
      <c r="O15" s="27">
        <v>424000000</v>
      </c>
      <c r="P15" s="28"/>
      <c r="Q15" s="27">
        <v>0</v>
      </c>
      <c r="R15" s="28"/>
      <c r="S15" s="27">
        <v>424000000</v>
      </c>
    </row>
    <row r="16" spans="1:19" s="13" customFormat="1" ht="18">
      <c r="A16" s="24" t="s">
        <v>46</v>
      </c>
      <c r="C16" s="17" t="s">
        <v>197</v>
      </c>
      <c r="E16" s="27">
        <v>5000000</v>
      </c>
      <c r="F16" s="28"/>
      <c r="G16" s="27">
        <v>250</v>
      </c>
      <c r="H16" s="28"/>
      <c r="I16" s="27">
        <v>0</v>
      </c>
      <c r="J16" s="28"/>
      <c r="K16" s="27">
        <v>0</v>
      </c>
      <c r="L16" s="28"/>
      <c r="M16" s="27">
        <v>0</v>
      </c>
      <c r="N16" s="27"/>
      <c r="O16" s="27">
        <v>1250000000</v>
      </c>
      <c r="P16" s="28"/>
      <c r="Q16" s="27">
        <v>0</v>
      </c>
      <c r="R16" s="28"/>
      <c r="S16" s="27">
        <v>1250000000</v>
      </c>
    </row>
    <row r="17" spans="1:19" s="13" customFormat="1" ht="36">
      <c r="A17" s="24" t="s">
        <v>47</v>
      </c>
      <c r="C17" s="17" t="s">
        <v>198</v>
      </c>
      <c r="E17" s="27">
        <v>251380</v>
      </c>
      <c r="F17" s="28"/>
      <c r="G17" s="27">
        <v>1900</v>
      </c>
      <c r="H17" s="28"/>
      <c r="I17" s="27">
        <v>0</v>
      </c>
      <c r="J17" s="28"/>
      <c r="K17" s="27">
        <v>0</v>
      </c>
      <c r="L17" s="28"/>
      <c r="M17" s="27">
        <v>0</v>
      </c>
      <c r="N17" s="27"/>
      <c r="O17" s="27">
        <v>477622000</v>
      </c>
      <c r="P17" s="28"/>
      <c r="Q17" s="27">
        <v>-31474770</v>
      </c>
      <c r="R17" s="28"/>
      <c r="S17" s="27">
        <v>446147230</v>
      </c>
    </row>
    <row r="18" spans="1:19" s="13" customFormat="1" ht="18">
      <c r="A18" s="24" t="s">
        <v>49</v>
      </c>
      <c r="C18" s="17" t="s">
        <v>199</v>
      </c>
      <c r="E18" s="27">
        <v>1500000</v>
      </c>
      <c r="F18" s="28"/>
      <c r="G18" s="27">
        <v>140</v>
      </c>
      <c r="H18" s="28"/>
      <c r="I18" s="27">
        <v>0</v>
      </c>
      <c r="J18" s="28"/>
      <c r="K18" s="27">
        <v>0</v>
      </c>
      <c r="L18" s="28"/>
      <c r="M18" s="27">
        <v>0</v>
      </c>
      <c r="N18" s="27"/>
      <c r="O18" s="27">
        <v>210000000</v>
      </c>
      <c r="P18" s="28"/>
      <c r="Q18" s="27">
        <v>-1144414</v>
      </c>
      <c r="R18" s="28"/>
      <c r="S18" s="27">
        <v>208855586</v>
      </c>
    </row>
    <row r="19" spans="1:19" s="13" customFormat="1" ht="18">
      <c r="A19" s="24" t="s">
        <v>54</v>
      </c>
      <c r="C19" s="17" t="s">
        <v>200</v>
      </c>
      <c r="E19" s="27">
        <v>900000</v>
      </c>
      <c r="F19" s="28"/>
      <c r="G19" s="27">
        <v>1250</v>
      </c>
      <c r="H19" s="28"/>
      <c r="I19" s="27">
        <v>0</v>
      </c>
      <c r="J19" s="28"/>
      <c r="K19" s="27">
        <v>0</v>
      </c>
      <c r="L19" s="28"/>
      <c r="M19" s="27">
        <v>0</v>
      </c>
      <c r="N19" s="27"/>
      <c r="O19" s="27">
        <v>1125000000</v>
      </c>
      <c r="P19" s="28"/>
      <c r="Q19" s="27">
        <v>0</v>
      </c>
      <c r="R19" s="28"/>
      <c r="S19" s="27">
        <v>1125000000</v>
      </c>
    </row>
    <row r="20" spans="1:19" s="13" customFormat="1" ht="18">
      <c r="A20" s="24" t="s">
        <v>56</v>
      </c>
      <c r="C20" s="17" t="s">
        <v>201</v>
      </c>
      <c r="E20" s="27">
        <v>1300000</v>
      </c>
      <c r="F20" s="28"/>
      <c r="G20" s="27">
        <v>50</v>
      </c>
      <c r="H20" s="28"/>
      <c r="I20" s="27">
        <v>0</v>
      </c>
      <c r="J20" s="28"/>
      <c r="K20" s="27">
        <v>0</v>
      </c>
      <c r="L20" s="28"/>
      <c r="M20" s="27">
        <v>0</v>
      </c>
      <c r="N20" s="27"/>
      <c r="O20" s="27">
        <v>65000000</v>
      </c>
      <c r="P20" s="28"/>
      <c r="Q20" s="27">
        <v>0</v>
      </c>
      <c r="R20" s="28"/>
      <c r="S20" s="27">
        <v>65000000</v>
      </c>
    </row>
    <row r="21" spans="1:19" s="13" customFormat="1" ht="18">
      <c r="A21" s="24" t="s">
        <v>60</v>
      </c>
      <c r="C21" s="17" t="s">
        <v>202</v>
      </c>
      <c r="E21" s="27">
        <v>200000</v>
      </c>
      <c r="F21" s="28"/>
      <c r="G21" s="27">
        <v>11500</v>
      </c>
      <c r="H21" s="28"/>
      <c r="I21" s="27">
        <v>2300000000</v>
      </c>
      <c r="J21" s="28"/>
      <c r="K21" s="27">
        <v>-12534060</v>
      </c>
      <c r="L21" s="28"/>
      <c r="M21" s="27">
        <v>2287465940</v>
      </c>
      <c r="N21" s="28"/>
      <c r="O21" s="27">
        <v>2300000000</v>
      </c>
      <c r="P21" s="28"/>
      <c r="Q21" s="27">
        <v>-12534060</v>
      </c>
      <c r="R21" s="28"/>
      <c r="S21" s="27">
        <v>2287465940</v>
      </c>
    </row>
    <row r="22" spans="1:19" s="13" customFormat="1" ht="18">
      <c r="A22" s="19" t="s">
        <v>63</v>
      </c>
      <c r="E22" s="28"/>
      <c r="F22" s="28"/>
      <c r="G22" s="28"/>
      <c r="H22" s="28"/>
      <c r="I22" s="29">
        <f>SUM(I9:$I$21)</f>
        <v>4700000000</v>
      </c>
      <c r="J22" s="28"/>
      <c r="K22" s="29">
        <f>SUM(K9:$K$21)</f>
        <v>-266790031</v>
      </c>
      <c r="L22" s="28"/>
      <c r="M22" s="29">
        <f>SUM(M9:$M$21)</f>
        <v>4433209969</v>
      </c>
      <c r="N22" s="28"/>
      <c r="O22" s="29">
        <f>SUM(O9:$O$21)</f>
        <v>9299921600</v>
      </c>
      <c r="P22" s="28"/>
      <c r="Q22" s="35">
        <f>SUM(Q9:$Q$21)</f>
        <v>-303442636</v>
      </c>
      <c r="R22" s="28"/>
      <c r="S22" s="29">
        <f>SUM(S9:$S$21)</f>
        <v>8996478964</v>
      </c>
    </row>
    <row r="23" spans="1:19" s="13" customFormat="1" ht="18">
      <c r="I23" s="21"/>
      <c r="K23" s="21"/>
      <c r="M23" s="21"/>
      <c r="O23" s="21"/>
      <c r="Q23" s="21"/>
      <c r="S23" s="21"/>
    </row>
    <row r="24" spans="1:19" s="13" customFormat="1" ht="17.25"/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Samira Moghimi asl</cp:lastModifiedBy>
  <cp:lastPrinted>2021-05-26T06:36:29Z</cp:lastPrinted>
  <dcterms:created xsi:type="dcterms:W3CDTF">2021-05-23T07:43:47Z</dcterms:created>
  <dcterms:modified xsi:type="dcterms:W3CDTF">2021-05-26T07:08:37Z</dcterms:modified>
</cp:coreProperties>
</file>