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855" windowWidth="15735" windowHeight="4785" activeTab="12"/>
  </bookViews>
  <sheets>
    <sheet name="0" sheetId="1" r:id="rId1"/>
    <sheet name="1" sheetId="2" r:id="rId2"/>
    <sheet name="2" sheetId="4" r:id="rId3"/>
    <sheet name="3" sheetId="6" r:id="rId4"/>
    <sheet name="4" sheetId="8" r:id="rId5"/>
    <sheet name="5" sheetId="9" r:id="rId6"/>
    <sheet name="6" sheetId="10" r:id="rId7"/>
    <sheet name="7" sheetId="11" r:id="rId8"/>
    <sheet name="8" sheetId="12" r:id="rId9"/>
    <sheet name="9" sheetId="13" r:id="rId10"/>
    <sheet name="10" sheetId="14" r:id="rId11"/>
    <sheet name="11" sheetId="15" r:id="rId12"/>
    <sheet name="12" sheetId="16" r:id="rId13"/>
  </sheets>
  <calcPr calcId="145621"/>
</workbook>
</file>

<file path=xl/calcChain.xml><?xml version="1.0" encoding="utf-8"?>
<calcChain xmlns="http://schemas.openxmlformats.org/spreadsheetml/2006/main">
  <c r="V25" i="4" l="1"/>
  <c r="Q37" i="13" l="1"/>
  <c r="E40" i="12"/>
  <c r="Q36" i="14"/>
  <c r="Q46" i="11"/>
  <c r="O46" i="11"/>
  <c r="M46" i="11"/>
  <c r="K46" i="11"/>
  <c r="O25" i="4" l="1"/>
  <c r="Q25" i="4"/>
  <c r="S25" i="4"/>
  <c r="AA25" i="4"/>
  <c r="AC25" i="4"/>
  <c r="AE25" i="4"/>
  <c r="AG25" i="4"/>
  <c r="U28" i="2"/>
  <c r="S28" i="2"/>
  <c r="E28" i="2"/>
  <c r="O28" i="2"/>
  <c r="C28" i="2"/>
  <c r="E11" i="16" l="1"/>
  <c r="C11" i="16"/>
  <c r="I16" i="15"/>
  <c r="E16" i="15"/>
  <c r="G12" i="15" s="1"/>
  <c r="K15" i="15"/>
  <c r="K14" i="15"/>
  <c r="K13" i="15"/>
  <c r="K12" i="15"/>
  <c r="K11" i="15"/>
  <c r="K10" i="15"/>
  <c r="K9" i="15"/>
  <c r="K16" i="15" s="1"/>
  <c r="O36" i="14"/>
  <c r="M36" i="14"/>
  <c r="K36" i="14"/>
  <c r="I36" i="14"/>
  <c r="E36" i="14"/>
  <c r="C36" i="14"/>
  <c r="U37" i="13"/>
  <c r="S37" i="13"/>
  <c r="O37" i="13"/>
  <c r="M37" i="13"/>
  <c r="K37" i="13"/>
  <c r="I37" i="13"/>
  <c r="E37" i="13"/>
  <c r="C37" i="13"/>
  <c r="Q40" i="12"/>
  <c r="O40" i="12"/>
  <c r="M40" i="12"/>
  <c r="K40" i="12"/>
  <c r="I40" i="12"/>
  <c r="G40" i="12"/>
  <c r="C40" i="12"/>
  <c r="I46" i="11"/>
  <c r="G46" i="11"/>
  <c r="E46" i="11"/>
  <c r="C46" i="11"/>
  <c r="S24" i="10"/>
  <c r="Q24" i="10"/>
  <c r="O24" i="10"/>
  <c r="M24" i="10"/>
  <c r="K24" i="10"/>
  <c r="I24" i="10"/>
  <c r="S20" i="9"/>
  <c r="Q20" i="9"/>
  <c r="O20" i="9"/>
  <c r="M20" i="9"/>
  <c r="K20" i="9"/>
  <c r="I20" i="9"/>
  <c r="E12" i="8"/>
  <c r="I11" i="8"/>
  <c r="G11" i="8"/>
  <c r="I10" i="8"/>
  <c r="G10" i="8"/>
  <c r="I9" i="8"/>
  <c r="G9" i="8"/>
  <c r="I8" i="8"/>
  <c r="I12" i="8" s="1"/>
  <c r="G8" i="8"/>
  <c r="G12" i="8" s="1"/>
  <c r="S15" i="6"/>
  <c r="Q15" i="6"/>
  <c r="O15" i="6"/>
  <c r="M15" i="6"/>
  <c r="K15" i="6"/>
  <c r="AI25" i="4"/>
  <c r="Y25" i="4"/>
  <c r="X25" i="4"/>
  <c r="U25" i="4"/>
  <c r="W28" i="2"/>
  <c r="Q28" i="2"/>
  <c r="M28" i="2"/>
  <c r="L28" i="2"/>
  <c r="J28" i="2"/>
  <c r="I28" i="2"/>
  <c r="G28" i="2"/>
  <c r="G11" i="15" l="1"/>
  <c r="G9" i="15"/>
  <c r="G10" i="15"/>
  <c r="G16" i="15" s="1"/>
</calcChain>
</file>

<file path=xl/sharedStrings.xml><?xml version="1.0" encoding="utf-8"?>
<sst xmlns="http://schemas.openxmlformats.org/spreadsheetml/2006/main" count="1213" uniqueCount="240">
  <si>
    <t>‫صندوق سرمایه گذاری مشترک کیمیای کاردان</t>
  </si>
  <si>
    <t>‫صورت وضعیت پورتفوی</t>
  </si>
  <si>
    <t>‫برای ماه منتهی به 1400/01/31</t>
  </si>
  <si>
    <t>‫1- سرمایه گذاری ها</t>
  </si>
  <si>
    <t>‫1-1- سرمایه گذاری در سهام و حق تقدم سهام</t>
  </si>
  <si>
    <t>‫1399/12/30</t>
  </si>
  <si>
    <t>‫تغییرات طی دوره</t>
  </si>
  <si>
    <t>‫1400/01/31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</si>
  <si>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</si>
  <si>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</si>
  <si>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</si>
  <si>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</si>
  <si>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</si>
  <si>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</si>
  <si>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</si>
  <si>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</si>
  <si>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</si>
  <si>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‫احیاء سپاهان</t>
  </si>
  <si>
    <t>‫اقتصاد نوين</t>
  </si>
  <si>
    <t>‫بانک پاسارگاد</t>
  </si>
  <si>
    <t>‫سرمايه گذاري غدير</t>
  </si>
  <si>
    <t>‫سپيدار سيستم آسيا</t>
  </si>
  <si>
    <t>‫شرکت افرانت(سهامی عام)</t>
  </si>
  <si>
    <t>‫غلتك سازان سپاهان</t>
  </si>
  <si>
    <t>‫فولاد خوزستان</t>
  </si>
  <si>
    <t>‫فولاد مباركه</t>
  </si>
  <si>
    <t>‫مبين وان كيش</t>
  </si>
  <si>
    <t>‫مخابرات</t>
  </si>
  <si>
    <t>‫مديريت صنعت شوينده ت.ص.بهشهر</t>
  </si>
  <si>
    <t>‫ملي مس</t>
  </si>
  <si>
    <t>‫مپنا</t>
  </si>
  <si>
    <t>‫نفت اصفهان</t>
  </si>
  <si>
    <t>‫نفت و گاز پارسیان</t>
  </si>
  <si>
    <t>‫پارس آريان</t>
  </si>
  <si>
    <t>‫پديده شيمي قرن</t>
  </si>
  <si>
    <t>‫پليمر آريا ساسول</t>
  </si>
  <si>
    <t>‫جمع</t>
  </si>
  <si>
    <t>‫نام سهام</t>
  </si>
  <si>
    <t>‫نرخ سود مؤثر</t>
  </si>
  <si>
    <t>‫2-1- سرمایه گذاری در اوراق بهادار با درآمد ثابت یا علی الحساب</t>
  </si>
  <si>
    <t>‫اطلاعات اوراق بهادار با درآمد ثابت</t>
  </si>
  <si>
    <t>‫نام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</si>
  <si>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</si>
  <si>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</si>
  <si>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</si>
  <si>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</si>
  <si>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</si>
  <si>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</si>
  <si>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‫اسنادخزانه-م11بودجه98-001013</t>
  </si>
  <si>
    <t>‫بلی</t>
  </si>
  <si>
    <t>‫فرابورس</t>
  </si>
  <si>
    <t>‫1398/03/18</t>
  </si>
  <si>
    <t>‫1400/10/13</t>
  </si>
  <si>
    <t>‫0</t>
  </si>
  <si>
    <t>‫اسنادخزانه-م14بودجه98-010318</t>
  </si>
  <si>
    <t>‫1401/03/18</t>
  </si>
  <si>
    <t>‫اسنادخزانه-م15بودجه98-010406</t>
  </si>
  <si>
    <t>‫خیر</t>
  </si>
  <si>
    <t>‫1398/04/06</t>
  </si>
  <si>
    <t>‫1401/04/06</t>
  </si>
  <si>
    <t>‫اسنادخزانه-م16بودجه98-010503</t>
  </si>
  <si>
    <t>‫1398/05/03</t>
  </si>
  <si>
    <t>‫1401/05/03</t>
  </si>
  <si>
    <t>‫اسنادخزانه-م17بودجه98-010512</t>
  </si>
  <si>
    <t>‫1398/08/12</t>
  </si>
  <si>
    <t>‫1401/05/12</t>
  </si>
  <si>
    <t>‫اسنادخزانه-م18بودجه98-010614</t>
  </si>
  <si>
    <t>‫1398/08/14</t>
  </si>
  <si>
    <t>‫1401/06/14</t>
  </si>
  <si>
    <t>‫اسنادخزانه-م20بودجه98-020806</t>
  </si>
  <si>
    <t>‫1398/11/06</t>
  </si>
  <si>
    <t>‫1402/08/06</t>
  </si>
  <si>
    <t>‫اسنادخزانه-م21بودجه97-000728</t>
  </si>
  <si>
    <t>‫1397/12/29</t>
  </si>
  <si>
    <t>‫1400/07/28</t>
  </si>
  <si>
    <t>‫اسنادخزانه-م23بودجه97-000824</t>
  </si>
  <si>
    <t>‫1400/08/24</t>
  </si>
  <si>
    <t>‫اسنادخزانه-م2بودجه99-011019</t>
  </si>
  <si>
    <t>‫1399/02/20</t>
  </si>
  <si>
    <t>‫1401/10/19</t>
  </si>
  <si>
    <t>‫اسنادخزانه-م6بودجه98-000519</t>
  </si>
  <si>
    <t>‫1400/05/19</t>
  </si>
  <si>
    <t>‫اسنادخزانه-م7بودجه98-000719</t>
  </si>
  <si>
    <t>‫1400/07/19</t>
  </si>
  <si>
    <t>‫اسنادخزانه-م8بودجه98-000817</t>
  </si>
  <si>
    <t>‫1400/08/17</t>
  </si>
  <si>
    <t>‫اسنادخزانه-م9بودجه98-000923</t>
  </si>
  <si>
    <t>‫1400/09/23</t>
  </si>
  <si>
    <t>‫مشاركت دولتي10-شرايط خاص001226</t>
  </si>
  <si>
    <t>‫1396/12/26</t>
  </si>
  <si>
    <t>‫1400/12/26</t>
  </si>
  <si>
    <t>‫15</t>
  </si>
  <si>
    <t>‫3-1- سرمایه گذاری در  سپرده بانکی</t>
  </si>
  <si>
    <t>‫مشخصات حساب بانکی</t>
  </si>
  <si>
    <t>‫سپرده‌های بانکی</t>
  </si>
  <si>
    <t>‫شماره حساب</t>
  </si>
  <si>
    <t>‫نوع سپرده</t>
  </si>
  <si>
    <t>‫تاریخ افتتاح حساب</t>
  </si>
  <si>
    <t>‫نرخ سود علی الحساب</t>
  </si>
  <si>
    <t>‫مبلغ</t>
  </si>
  <si>
    <t>‫افزایش</t>
  </si>
  <si>
    <t>‫کاهش</t>
  </si>
  <si>
    <t>‫سپرده بانکی نزد بانک اقتصاد نوين</t>
  </si>
  <si>
    <t>‫205-283-6667725-1</t>
  </si>
  <si>
    <t>‫بلند مدت</t>
  </si>
  <si>
    <t>‫1399/12/28</t>
  </si>
  <si>
    <t>‫20</t>
  </si>
  <si>
    <t>‫سپرده بانکی نزد بانک تجارت</t>
  </si>
  <si>
    <t>‫98031693</t>
  </si>
  <si>
    <t>‫کوتاه مدت</t>
  </si>
  <si>
    <t>‫1399/10/13</t>
  </si>
  <si>
    <t>‫10</t>
  </si>
  <si>
    <t>‫6166243589</t>
  </si>
  <si>
    <t>‫1399/11/28</t>
  </si>
  <si>
    <t>‫19</t>
  </si>
  <si>
    <t>‫سپرده بانکی نزد بانک سامان</t>
  </si>
  <si>
    <t>‫849-40-1627461-1</t>
  </si>
  <si>
    <t>‫جاري</t>
  </si>
  <si>
    <t>‫1393/03/13</t>
  </si>
  <si>
    <t>‫849-810-1627461-1</t>
  </si>
  <si>
    <t>‫1393/03/05</t>
  </si>
  <si>
    <t>‫205-850-6667725-1</t>
  </si>
  <si>
    <t>‫1400/01/28</t>
  </si>
  <si>
    <t>‫صورت وضعیت درآمدها</t>
  </si>
  <si>
    <t>‫2- درآمد حاصل از سرمایه گذاری ها</t>
  </si>
  <si>
    <t>‫شرح</t>
  </si>
  <si>
    <t>‫یادداشت</t>
  </si>
  <si>
    <t>‫درصد از کل درآمدها</t>
  </si>
  <si>
    <t>‫درصد از کل دارایی ها</t>
  </si>
  <si>
    <t>‫درآمد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</si>
  <si>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</si>
  <si>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</si>
  <si>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</si>
  <si>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</si>
  <si>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</si>
  <si>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‫سایر درآمدها</t>
  </si>
  <si>
    <t>‫4-2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</si>
  <si>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</si>
  <si>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</si>
  <si>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</si>
  <si>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</si>
  <si>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</si>
  <si>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</si>
  <si>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</si>
  <si>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</si>
  <si>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</si>
  <si>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‫1399/07/30</t>
  </si>
  <si>
    <t>‫1399/04/31</t>
  </si>
  <si>
    <t>‫سرمايه گذاري تامين اجتماعي</t>
  </si>
  <si>
    <t>‫1399/07/23</t>
  </si>
  <si>
    <t>‫شرکت سرمایه گذاری خوارزمی</t>
  </si>
  <si>
    <t>‫1399/07/29</t>
  </si>
  <si>
    <t>‫صنعتي دوده فام</t>
  </si>
  <si>
    <t>‫1399/04/28</t>
  </si>
  <si>
    <t>‫1399/05/15</t>
  </si>
  <si>
    <t>‫1399/04/10</t>
  </si>
  <si>
    <t>‫1400/01/25</t>
  </si>
  <si>
    <t>‫1399/07/10</t>
  </si>
  <si>
    <t>‫1399/10/30</t>
  </si>
  <si>
    <t>‫1399/05/20</t>
  </si>
  <si>
    <t>‫سود اوراق بهادار با درآمد ثابت و سپرده بانکی</t>
  </si>
  <si>
    <t>‫تاریخ دریافت سود</t>
  </si>
  <si>
    <t>‫درآمد سود</t>
  </si>
  <si>
    <t>‫خالص درآمد</t>
  </si>
  <si>
    <t>‫بلند مدت-1-6667725-283-205-اقتصاد نوين</t>
  </si>
  <si>
    <t>‫1401/12/28</t>
  </si>
  <si>
    <t>‫بلند مدت-6166243589-تجارت</t>
  </si>
  <si>
    <t>‫1400/01/01</t>
  </si>
  <si>
    <t>‫1401/11/28</t>
  </si>
  <si>
    <t>‫كوتاه مدت-1-6667725-850-205-اقتصاد نوين</t>
  </si>
  <si>
    <t>‫1400/01/27</t>
  </si>
  <si>
    <t>‫-</t>
  </si>
  <si>
    <t>‫كوتاه مدت-98031693-تجارت</t>
  </si>
  <si>
    <t>‫1400/06/26</t>
  </si>
  <si>
    <t>‫اجاره دولتي آپرورش-تمدن991118</t>
  </si>
  <si>
    <t>‫1399/11/18</t>
  </si>
  <si>
    <t>‫اجاره دولتي آپرورش-لوتوس991118</t>
  </si>
  <si>
    <t>‫اجاره دولتي آپرورش-نوين991118</t>
  </si>
  <si>
    <t>‫اجاره دولتي وزا.علوم-الف991224</t>
  </si>
  <si>
    <t>‫1399/12/24</t>
  </si>
  <si>
    <t>‫بلند مدت-6166215208-تجارت</t>
  </si>
  <si>
    <t>‫1398/11/28</t>
  </si>
  <si>
    <t>‫كوتاه مدت-1-1627461-810-849-سامان</t>
  </si>
  <si>
    <t>‫1400/01/23</t>
  </si>
  <si>
    <t>‫كوتاه مدت-62920815-تجارت</t>
  </si>
  <si>
    <t>‫مرابحه دولت تعاون-ملت991118</t>
  </si>
  <si>
    <t>‫مشاركت دولتي9-شرايط خاص990909</t>
  </si>
  <si>
    <t>‫1399/09/09</t>
  </si>
  <si>
    <t>‫مشاركت ليزينگ اميد9907</t>
  </si>
  <si>
    <t>‫1399/07/25</t>
  </si>
  <si>
    <t>‫18</t>
  </si>
  <si>
    <t>‫سود(زیان) حاصل از فروش اوراق بهادار</t>
  </si>
  <si>
    <t>‫ارزش دفتری</t>
  </si>
  <si>
    <t>‫سود و زیان ناشی از فروش</t>
  </si>
  <si>
    <t>‫ارتباطات سیار</t>
  </si>
  <si>
    <t>‫اسنادخزانه-م13بودجه97-000518</t>
  </si>
  <si>
    <t>‫اسنادخزانه-م20بودجه97-000324</t>
  </si>
  <si>
    <t>‫اسنادخزانه-م23بودجه96-990528</t>
  </si>
  <si>
    <t>‫اسنادخزانه-م3بودجه98-990521</t>
  </si>
  <si>
    <t>‫اسنادخزانه-م9بودجه97-990513</t>
  </si>
  <si>
    <t>‫فرآوري معدني اپال كاني پارس</t>
  </si>
  <si>
    <t>‫مشاركت لیزینگ امید9907</t>
  </si>
  <si>
    <t>‫پتروشيمي بوعلي سينا</t>
  </si>
  <si>
    <t>‫پتروشيمي جم</t>
  </si>
  <si>
    <t>‫پتروشیمی زاگرس</t>
  </si>
  <si>
    <t>‫گروه توسعه ملي ايران</t>
  </si>
  <si>
    <t>‫درآمد ناشی از تغییر قیمت اوراق بهادار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</si>
  <si>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</si>
  <si>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</si>
  <si>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</si>
  <si>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</si>
  <si>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</si>
  <si>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</si>
  <si>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</si>
  <si>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‫احياء سپاهان</t>
  </si>
  <si>
    <t>‫بانك پاسارگاد</t>
  </si>
  <si>
    <t>‫شركت افرانت(سهامي عام)</t>
  </si>
  <si>
    <t>‫نفت و گاز پارسيان</t>
  </si>
  <si>
    <t>‫ارتباطات سيار</t>
  </si>
  <si>
    <t>‫شركت سرمايه گذاري خوارزمي</t>
  </si>
  <si>
    <t>‫پتروشيمي زاگرس</t>
  </si>
  <si>
    <t>‫2-2- درآمد حاصل از سرمایه گذاری در اوراق بهادار با درآمد ثابت:</t>
  </si>
  <si>
    <t>‫درآمد سود اوراق</t>
  </si>
  <si>
    <t>‫3-2- درآمد حاصل از سرمایه گذاری در سپرده بانکی و گواهی سپرده: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</si>
  <si>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</si>
  <si>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</si>
  <si>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</si>
  <si>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</si>
  <si>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‫سپرده بانکی بلند مدت - اقتصاد نوين</t>
  </si>
  <si>
    <t>‫سپرده بانکی بلند مدت - تجارت</t>
  </si>
  <si>
    <t>‫سپرده بانکی کوتاه مدت - اقتصاد نوين</t>
  </si>
  <si>
    <t>‫سپرده بانکی کوتاه مدت - تجارت</t>
  </si>
  <si>
    <t>‫6166215208</t>
  </si>
  <si>
    <t>‫62920815</t>
  </si>
  <si>
    <t>‫سپرده بانکی کوتاه مدت - سامان</t>
  </si>
  <si>
    <t>‫4-2- سایر درآمدها:</t>
  </si>
  <si>
    <t>‫بانك تجارت</t>
  </si>
  <si>
    <t>‫واحدهاي سرمايه گذاري</t>
  </si>
  <si>
    <t xml:space="preserve">خرده سهام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</si>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</sst>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_-* #,##0.00\-;_-* &quot;-&quot;??_-;_-@_-"/>
    <numFmt numFmtId="164" formatCode="0.0%"/>
    <numFmt numFmtId="165" formatCode="_-* #,##0_-;_-* #,##0\-;_-* &quot;-&quot;??_-;_-@_-"/>
  </numFmts>
  <fonts count="15" x14ac:knownFonts="1">
    <font>
      <sz val="11"/>
      <color indexed="8"/>
      <name val="Arial"/>
      <family val="2"/>
      <scheme val="minor"/>
    </font>
    <font>
      <b/>
      <u/>
      <sz val="18"/>
      <name val="B Nazanin"/>
      <charset val="178"/>
    </font>
    <font>
      <b/>
      <u/>
      <sz val="18"/>
      <name val="B Nazanin"/>
      <charset val="178"/>
    </font>
    <font>
      <b/>
      <u/>
      <sz val="18"/>
      <name val="B Nazanin"/>
      <charset val="178"/>
    </font>
    <font>
      <sz val="11"/>
      <color rgb="FFFF0000"/>
      <name val="Arial"/>
      <family val="2"/>
      <scheme val="minor"/>
    </font>
    <font>
      <b/>
      <sz val="11"/>
      <name val="B Nazanin"/>
      <charset val="178"/>
    </font>
    <font>
      <sz val="11"/>
      <color indexed="8"/>
      <name val="Arial"/>
      <family val="2"/>
      <scheme val="minor"/>
    </font>
    <font>
      <b/>
      <u/>
      <sz val="11"/>
      <name val="B Nazanin"/>
      <charset val="178"/>
    </font>
    <font>
      <sz val="11"/>
      <name val="B Nazanin"/>
      <charset val="178"/>
    </font>
    <font>
      <sz val="11"/>
      <color rgb="FFFF0000"/>
      <name val="B Nazanin"/>
      <charset val="178"/>
    </font>
    <font>
      <sz val="11"/>
      <color indexed="8"/>
      <name val="B Nazanin"/>
      <charset val="178"/>
    </font>
    <font>
      <b/>
      <sz val="11"/>
      <color indexed="8"/>
      <name val="B Nazanin"/>
      <charset val="178"/>
    </font>
    <font>
      <sz val="11"/>
      <color rgb="FF000000"/>
      <name val="Tahoma"/>
      <family val="2"/>
    </font>
    <font>
      <sz val="10"/>
      <name val="B Nazanin"/>
      <charset val="178"/>
    </font>
    <font>
      <sz val="10"/>
      <color indexed="8"/>
      <name val="B Nazanin"/>
      <charset val="178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67">
    <xf numFmtId="0" fontId="0" fillId="0" borderId="0" xfId="0"/>
    <xf numFmtId="0" fontId="4" fillId="0" borderId="0" xfId="0" applyFont="1"/>
    <xf numFmtId="0" fontId="0" fillId="0" borderId="0" xfId="0" applyFont="1"/>
    <xf numFmtId="37" fontId="0" fillId="0" borderId="0" xfId="0" applyNumberFormat="1" applyFont="1"/>
    <xf numFmtId="37" fontId="0" fillId="0" borderId="4" xfId="0" applyNumberFormat="1" applyFont="1" applyBorder="1" applyAlignment="1">
      <alignment horizontal="center" vertical="center"/>
    </xf>
    <xf numFmtId="37" fontId="5" fillId="0" borderId="1" xfId="0" applyNumberFormat="1" applyFont="1" applyBorder="1" applyAlignment="1">
      <alignment horizontal="center" vertical="center" wrapText="1"/>
    </xf>
    <xf numFmtId="165" fontId="0" fillId="0" borderId="0" xfId="1" applyNumberFormat="1" applyFont="1"/>
    <xf numFmtId="37" fontId="0" fillId="0" borderId="0" xfId="0" applyNumberFormat="1" applyFont="1" applyAlignment="1">
      <alignment horizontal="center" vertical="center"/>
    </xf>
    <xf numFmtId="10" fontId="0" fillId="0" borderId="0" xfId="0" applyNumberFormat="1" applyFont="1" applyAlignment="1">
      <alignment horizontal="center" vertical="center"/>
    </xf>
    <xf numFmtId="37" fontId="1" fillId="0" borderId="0" xfId="0" applyNumberFormat="1" applyFont="1" applyAlignment="1">
      <alignment horizontal="center" vertical="center"/>
    </xf>
    <xf numFmtId="0" fontId="0" fillId="0" borderId="0" xfId="0"/>
    <xf numFmtId="37" fontId="2" fillId="0" borderId="0" xfId="0" applyNumberFormat="1" applyFont="1" applyAlignment="1">
      <alignment horizontal="center" vertical="center"/>
    </xf>
    <xf numFmtId="37" fontId="3" fillId="0" borderId="0" xfId="0" applyNumberFormat="1" applyFont="1" applyAlignment="1">
      <alignment horizontal="center" vertical="center"/>
    </xf>
    <xf numFmtId="0" fontId="0" fillId="2" borderId="2" xfId="0" applyNumberFormat="1" applyFont="1" applyFill="1" applyBorder="1"/>
    <xf numFmtId="37" fontId="7" fillId="0" borderId="0" xfId="0" applyNumberFormat="1" applyFont="1" applyAlignment="1">
      <alignment horizontal="center" vertical="center"/>
    </xf>
    <xf numFmtId="0" fontId="0" fillId="0" borderId="0" xfId="0" applyFont="1"/>
    <xf numFmtId="37" fontId="5" fillId="0" borderId="0" xfId="0" applyNumberFormat="1" applyFont="1" applyAlignment="1">
      <alignment horizontal="right" vertical="center"/>
    </xf>
    <xf numFmtId="37" fontId="5" fillId="0" borderId="1" xfId="0" applyNumberFormat="1" applyFont="1" applyBorder="1" applyAlignment="1">
      <alignment horizontal="center" vertical="center"/>
    </xf>
    <xf numFmtId="37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37" fontId="8" fillId="0" borderId="0" xfId="0" applyNumberFormat="1" applyFont="1" applyAlignment="1">
      <alignment horizontal="center" vertical="center"/>
    </xf>
    <xf numFmtId="10" fontId="8" fillId="0" borderId="0" xfId="0" applyNumberFormat="1" applyFont="1" applyAlignment="1">
      <alignment horizontal="center" vertical="center"/>
    </xf>
    <xf numFmtId="37" fontId="8" fillId="0" borderId="3" xfId="0" applyNumberFormat="1" applyFont="1" applyBorder="1" applyAlignment="1">
      <alignment horizontal="center" vertical="center"/>
    </xf>
    <xf numFmtId="10" fontId="8" fillId="0" borderId="3" xfId="0" applyNumberFormat="1" applyFont="1" applyBorder="1" applyAlignment="1">
      <alignment horizontal="center" vertical="center"/>
    </xf>
    <xf numFmtId="37" fontId="8" fillId="0" borderId="4" xfId="0" applyNumberFormat="1" applyFont="1" applyBorder="1" applyAlignment="1">
      <alignment horizontal="center" vertical="center"/>
    </xf>
    <xf numFmtId="37" fontId="5" fillId="0" borderId="1" xfId="0" applyNumberFormat="1" applyFont="1" applyBorder="1" applyAlignment="1">
      <alignment horizontal="center" vertical="center"/>
    </xf>
    <xf numFmtId="37" fontId="8" fillId="0" borderId="1" xfId="0" applyNumberFormat="1" applyFont="1" applyBorder="1" applyAlignment="1">
      <alignment horizontal="center" vertical="center" wrapText="1"/>
    </xf>
    <xf numFmtId="37" fontId="9" fillId="0" borderId="3" xfId="0" applyNumberFormat="1" applyFont="1" applyBorder="1" applyAlignment="1">
      <alignment horizontal="center" vertical="center"/>
    </xf>
    <xf numFmtId="0" fontId="10" fillId="0" borderId="0" xfId="0" applyFont="1"/>
    <xf numFmtId="0" fontId="10" fillId="0" borderId="0" xfId="0" applyFont="1"/>
    <xf numFmtId="0" fontId="10" fillId="2" borderId="2" xfId="0" applyNumberFormat="1" applyFont="1" applyFill="1" applyBorder="1"/>
    <xf numFmtId="0" fontId="11" fillId="0" borderId="0" xfId="0" applyFont="1"/>
    <xf numFmtId="37" fontId="11" fillId="0" borderId="1" xfId="0" applyNumberFormat="1" applyFont="1" applyBorder="1" applyAlignment="1">
      <alignment horizontal="center" vertical="center" wrapText="1"/>
    </xf>
    <xf numFmtId="37" fontId="10" fillId="0" borderId="0" xfId="0" applyNumberFormat="1" applyFont="1"/>
    <xf numFmtId="37" fontId="5" fillId="0" borderId="0" xfId="0" applyNumberFormat="1" applyFont="1" applyAlignment="1">
      <alignment horizontal="center" vertical="center"/>
    </xf>
    <xf numFmtId="3" fontId="12" fillId="0" borderId="0" xfId="0" applyNumberFormat="1" applyFont="1"/>
    <xf numFmtId="37" fontId="8" fillId="0" borderId="8" xfId="0" applyNumberFormat="1" applyFont="1" applyBorder="1" applyAlignment="1">
      <alignment horizontal="center" vertical="center"/>
    </xf>
    <xf numFmtId="3" fontId="0" fillId="0" borderId="0" xfId="0" applyNumberFormat="1" applyFont="1"/>
    <xf numFmtId="0" fontId="8" fillId="0" borderId="0" xfId="0" applyFont="1" applyAlignment="1">
      <alignment horizontal="center" vertical="center"/>
    </xf>
    <xf numFmtId="37" fontId="8" fillId="0" borderId="6" xfId="0" applyNumberFormat="1" applyFont="1" applyBorder="1" applyAlignment="1">
      <alignment horizontal="center" vertical="center" wrapText="1"/>
    </xf>
    <xf numFmtId="37" fontId="8" fillId="0" borderId="0" xfId="0" applyNumberFormat="1" applyFont="1" applyAlignment="1">
      <alignment horizontal="center" vertical="center" wrapText="1"/>
    </xf>
    <xf numFmtId="37" fontId="8" fillId="0" borderId="1" xfId="0" applyNumberFormat="1" applyFont="1" applyBorder="1" applyAlignment="1">
      <alignment horizontal="center" vertical="center"/>
    </xf>
    <xf numFmtId="37" fontId="8" fillId="0" borderId="7" xfId="0" applyNumberFormat="1" applyFont="1" applyBorder="1" applyAlignment="1">
      <alignment horizontal="center" vertical="center" wrapText="1"/>
    </xf>
    <xf numFmtId="37" fontId="8" fillId="0" borderId="1" xfId="0" applyNumberFormat="1" applyFont="1" applyBorder="1" applyAlignment="1">
      <alignment horizontal="center" vertical="center"/>
    </xf>
    <xf numFmtId="37" fontId="8" fillId="0" borderId="0" xfId="0" applyNumberFormat="1" applyFont="1" applyAlignment="1">
      <alignment horizontal="right" vertical="center" wrapText="1"/>
    </xf>
    <xf numFmtId="3" fontId="10" fillId="0" borderId="0" xfId="0" applyNumberFormat="1" applyFont="1"/>
    <xf numFmtId="0" fontId="8" fillId="0" borderId="7" xfId="0" applyFont="1" applyBorder="1" applyAlignment="1">
      <alignment horizontal="center" vertical="center"/>
    </xf>
    <xf numFmtId="0" fontId="0" fillId="0" borderId="7" xfId="0" applyFont="1" applyBorder="1"/>
    <xf numFmtId="164" fontId="8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/>
    <xf numFmtId="37" fontId="13" fillId="0" borderId="5" xfId="0" applyNumberFormat="1" applyFont="1" applyBorder="1" applyAlignment="1">
      <alignment horizontal="center" vertical="center" wrapText="1"/>
    </xf>
    <xf numFmtId="0" fontId="14" fillId="0" borderId="0" xfId="0" applyFont="1" applyAlignment="1"/>
    <xf numFmtId="37" fontId="13" fillId="0" borderId="6" xfId="0" applyNumberFormat="1" applyFont="1" applyBorder="1" applyAlignment="1">
      <alignment horizontal="center" vertical="center" wrapText="1"/>
    </xf>
    <xf numFmtId="37" fontId="13" fillId="0" borderId="0" xfId="0" applyNumberFormat="1" applyFont="1" applyAlignment="1">
      <alignment horizontal="center" vertical="center" wrapText="1"/>
    </xf>
    <xf numFmtId="0" fontId="14" fillId="0" borderId="0" xfId="0" applyFont="1"/>
    <xf numFmtId="37" fontId="13" fillId="0" borderId="1" xfId="0" applyNumberFormat="1" applyFont="1" applyBorder="1" applyAlignment="1">
      <alignment horizontal="center" vertical="center"/>
    </xf>
    <xf numFmtId="37" fontId="13" fillId="0" borderId="7" xfId="0" applyNumberFormat="1" applyFont="1" applyBorder="1" applyAlignment="1">
      <alignment horizontal="center" vertical="center" wrapText="1"/>
    </xf>
    <xf numFmtId="37" fontId="13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37" fontId="8" fillId="0" borderId="0" xfId="0" applyNumberFormat="1" applyFont="1" applyAlignment="1">
      <alignment horizontal="right" vertical="center"/>
    </xf>
    <xf numFmtId="37" fontId="5" fillId="0" borderId="8" xfId="0" applyNumberFormat="1" applyFont="1" applyBorder="1" applyAlignment="1">
      <alignment horizontal="center" vertical="center"/>
    </xf>
    <xf numFmtId="37" fontId="5" fillId="0" borderId="7" xfId="0" applyNumberFormat="1" applyFont="1" applyBorder="1" applyAlignment="1">
      <alignment horizontal="center" vertical="center"/>
    </xf>
    <xf numFmtId="37" fontId="8" fillId="0" borderId="0" xfId="0" applyNumberFormat="1" applyFont="1" applyBorder="1" applyAlignment="1">
      <alignment horizontal="center" vertical="center"/>
    </xf>
    <xf numFmtId="0" fontId="8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</xdr:colOff>
      <xdr:row>5</xdr:row>
      <xdr:rowOff>9525</xdr:rowOff>
    </xdr:from>
    <xdr:to>
      <xdr:col>5</xdr:col>
      <xdr:colOff>609600</xdr:colOff>
      <xdr:row>11</xdr:row>
      <xdr:rowOff>111963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2108600" y="914400"/>
          <a:ext cx="1276350" cy="11882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8:J20"/>
  <sheetViews>
    <sheetView rightToLeft="1" zoomScaleNormal="100" workbookViewId="0">
      <selection activeCell="C21" sqref="C21"/>
    </sheetView>
  </sheetViews>
  <sheetFormatPr defaultRowHeight="14.25" x14ac:dyDescent="0.2"/>
  <sheetData>
    <row r="18" spans="1:10" ht="39.950000000000003" customHeight="1" x14ac:dyDescent="0.2">
      <c r="A18" s="9" t="s">
        <v>0</v>
      </c>
      <c r="B18" s="10"/>
      <c r="C18" s="10"/>
      <c r="D18" s="10"/>
      <c r="E18" s="10"/>
      <c r="F18" s="10"/>
      <c r="G18" s="10"/>
      <c r="H18" s="10"/>
      <c r="I18" s="10"/>
      <c r="J18" s="10"/>
    </row>
    <row r="19" spans="1:10" ht="39.950000000000003" customHeight="1" x14ac:dyDescent="0.2">
      <c r="A19" s="11" t="s">
        <v>1</v>
      </c>
      <c r="B19" s="10"/>
      <c r="C19" s="10"/>
      <c r="D19" s="10"/>
      <c r="E19" s="10"/>
      <c r="F19" s="10"/>
      <c r="G19" s="10"/>
      <c r="H19" s="10"/>
      <c r="I19" s="10"/>
      <c r="J19" s="10"/>
    </row>
    <row r="20" spans="1:10" ht="39.950000000000003" customHeight="1" x14ac:dyDescent="0.2">
      <c r="A20" s="12" t="s">
        <v>2</v>
      </c>
      <c r="B20" s="10"/>
      <c r="C20" s="10"/>
      <c r="D20" s="10"/>
      <c r="E20" s="10"/>
      <c r="F20" s="10"/>
      <c r="G20" s="10"/>
      <c r="H20" s="10"/>
      <c r="I20" s="10"/>
      <c r="J20" s="10"/>
    </row>
  </sheetData>
  <mergeCells count="3">
    <mergeCell ref="A18:J18"/>
    <mergeCell ref="A19:J19"/>
    <mergeCell ref="A20:J20"/>
  </mergeCells>
  <pageMargins left="0.7" right="0.7" top="0.75" bottom="0.75" header="0.3" footer="0.3"/>
  <pageSetup paperSize="9" scale="89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U38"/>
  <sheetViews>
    <sheetView rightToLeft="1" topLeftCell="A2" workbookViewId="0">
      <selection activeCell="C17" sqref="C17"/>
    </sheetView>
  </sheetViews>
  <sheetFormatPr defaultRowHeight="14.25" x14ac:dyDescent="0.2"/>
  <cols>
    <col min="1" max="1" width="26.25" style="2" customWidth="1"/>
    <col min="2" max="2" width="1.375" style="2" customWidth="1"/>
    <col min="3" max="3" width="11.25" style="2" bestFit="1" customWidth="1"/>
    <col min="4" max="4" width="1.375" style="2" customWidth="1"/>
    <col min="5" max="5" width="13.875" style="2" bestFit="1" customWidth="1"/>
    <col min="6" max="6" width="1.375" style="2" customWidth="1"/>
    <col min="7" max="7" width="8.5" style="2" bestFit="1" customWidth="1"/>
    <col min="8" max="8" width="1.375" style="2" customWidth="1"/>
    <col min="9" max="9" width="13.75" style="2" bestFit="1" customWidth="1"/>
    <col min="10" max="10" width="1.375" style="2" customWidth="1"/>
    <col min="11" max="11" width="9.375" style="2" bestFit="1" customWidth="1"/>
    <col min="12" max="12" width="1.375" style="2" customWidth="1"/>
    <col min="13" max="13" width="12.75" style="2" bestFit="1" customWidth="1"/>
    <col min="14" max="14" width="1.375" style="2" customWidth="1"/>
    <col min="15" max="15" width="14.625" style="2" bestFit="1" customWidth="1"/>
    <col min="16" max="16" width="1.375" style="2" customWidth="1"/>
    <col min="17" max="17" width="13.875" style="2" bestFit="1" customWidth="1"/>
    <col min="18" max="18" width="1.375" style="2" customWidth="1"/>
    <col min="19" max="19" width="14.875" style="2" bestFit="1" customWidth="1"/>
    <col min="20" max="20" width="1.375" style="2" customWidth="1"/>
    <col min="21" max="21" width="9.375" style="2" bestFit="1" customWidth="1"/>
    <col min="22" max="16384" width="9" style="2"/>
  </cols>
  <sheetData>
    <row r="1" spans="1:21" ht="20.100000000000001" customHeight="1" x14ac:dyDescent="0.2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</row>
    <row r="2" spans="1:21" ht="20.100000000000001" customHeight="1" x14ac:dyDescent="0.2">
      <c r="A2" s="14" t="s">
        <v>123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</row>
    <row r="3" spans="1:21" ht="20.100000000000001" customHeight="1" x14ac:dyDescent="0.2">
      <c r="A3" s="14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</row>
    <row r="5" spans="1:21" ht="19.5" x14ac:dyDescent="0.2">
      <c r="A5" s="16" t="s">
        <v>208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</row>
    <row r="7" spans="1:21" ht="19.5" x14ac:dyDescent="0.2">
      <c r="C7" s="17" t="s">
        <v>139</v>
      </c>
      <c r="D7" s="13"/>
      <c r="E7" s="13"/>
      <c r="F7" s="13"/>
      <c r="G7" s="13"/>
      <c r="H7" s="13"/>
      <c r="I7" s="13"/>
      <c r="J7" s="13"/>
      <c r="K7" s="13"/>
      <c r="M7" s="17" t="s">
        <v>7</v>
      </c>
      <c r="N7" s="13"/>
      <c r="O7" s="13"/>
      <c r="P7" s="13"/>
      <c r="Q7" s="13"/>
      <c r="R7" s="13"/>
      <c r="S7" s="13"/>
      <c r="T7" s="13"/>
      <c r="U7" s="13"/>
    </row>
    <row r="8" spans="1:21" ht="39" x14ac:dyDescent="0.2">
      <c r="A8" s="25" t="s">
        <v>209</v>
      </c>
      <c r="C8" s="5" t="s">
        <v>137</v>
      </c>
      <c r="E8" s="5" t="s">
        <v>210</v>
      </c>
      <c r="G8" s="5" t="s">
        <v>211</v>
      </c>
      <c r="I8" s="5" t="s">
        <v>212</v>
      </c>
      <c r="K8" s="5" t="s">
        <v>213</v>
      </c>
      <c r="M8" s="5" t="s">
        <v>137</v>
      </c>
      <c r="O8" s="5" t="s">
        <v>210</v>
      </c>
      <c r="Q8" s="5" t="s">
        <v>211</v>
      </c>
      <c r="S8" s="5" t="s">
        <v>212</v>
      </c>
      <c r="U8" s="5" t="s">
        <v>213</v>
      </c>
    </row>
    <row r="9" spans="1:21" ht="18" x14ac:dyDescent="0.2">
      <c r="A9" s="18" t="s">
        <v>214</v>
      </c>
      <c r="C9" s="7" t="s">
        <v>239</v>
      </c>
      <c r="E9" s="20">
        <v>-2347909865</v>
      </c>
      <c r="G9" s="7" t="s">
        <v>239</v>
      </c>
      <c r="I9" s="20">
        <v>-2347909865</v>
      </c>
      <c r="K9" s="21">
        <v>8.8194525449642139E-2</v>
      </c>
      <c r="M9" s="20">
        <v>596360000</v>
      </c>
      <c r="O9" s="20">
        <v>-24005783178</v>
      </c>
      <c r="Q9" s="20">
        <v>-17936284439</v>
      </c>
      <c r="S9" s="20">
        <v>-41345707617</v>
      </c>
      <c r="U9" s="21">
        <v>0.26254802243959457</v>
      </c>
    </row>
    <row r="10" spans="1:21" ht="18" x14ac:dyDescent="0.2">
      <c r="A10" s="18" t="s">
        <v>18</v>
      </c>
      <c r="C10" s="7" t="s">
        <v>239</v>
      </c>
      <c r="E10" s="20">
        <v>-1282235682</v>
      </c>
      <c r="G10" s="7" t="s">
        <v>239</v>
      </c>
      <c r="I10" s="20">
        <v>-1282235682</v>
      </c>
      <c r="K10" s="21">
        <v>4.8164611927548694E-2</v>
      </c>
      <c r="M10" s="7" t="s">
        <v>239</v>
      </c>
      <c r="O10" s="20">
        <v>-4569697358</v>
      </c>
      <c r="Q10" s="20">
        <v>-5418384415</v>
      </c>
      <c r="S10" s="20">
        <v>-9988081773</v>
      </c>
      <c r="U10" s="21">
        <v>6.3424990612275425E-2</v>
      </c>
    </row>
    <row r="11" spans="1:21" ht="18" x14ac:dyDescent="0.2">
      <c r="A11" s="18" t="s">
        <v>215</v>
      </c>
      <c r="C11" s="7" t="s">
        <v>239</v>
      </c>
      <c r="E11" s="20">
        <v>25845300</v>
      </c>
      <c r="G11" s="7" t="s">
        <v>239</v>
      </c>
      <c r="I11" s="20">
        <v>25845300</v>
      </c>
      <c r="K11" s="21">
        <v>-9.7082686289732677E-4</v>
      </c>
      <c r="M11" s="20">
        <v>190000000</v>
      </c>
      <c r="O11" s="20">
        <v>95146479</v>
      </c>
      <c r="Q11" s="20">
        <v>2448016516</v>
      </c>
      <c r="S11" s="20">
        <v>2733162995</v>
      </c>
      <c r="U11" s="21">
        <v>-1.7355768729116667E-2</v>
      </c>
    </row>
    <row r="12" spans="1:21" ht="18" x14ac:dyDescent="0.2">
      <c r="A12" s="18" t="s">
        <v>20</v>
      </c>
      <c r="C12" s="7" t="s">
        <v>239</v>
      </c>
      <c r="E12" s="20">
        <v>-3727687500</v>
      </c>
      <c r="G12" s="7" t="s">
        <v>239</v>
      </c>
      <c r="I12" s="20">
        <v>-3727687500</v>
      </c>
      <c r="K12" s="21">
        <v>0.14002310522557598</v>
      </c>
      <c r="M12" s="7" t="s">
        <v>239</v>
      </c>
      <c r="O12" s="20">
        <v>-5216568738</v>
      </c>
      <c r="Q12" s="20" t="s">
        <v>239</v>
      </c>
      <c r="S12" s="20">
        <v>-5216568738</v>
      </c>
      <c r="U12" s="21">
        <v>3.3125562120479388E-2</v>
      </c>
    </row>
    <row r="13" spans="1:21" ht="18" x14ac:dyDescent="0.2">
      <c r="A13" s="18" t="s">
        <v>21</v>
      </c>
      <c r="C13" s="7" t="s">
        <v>239</v>
      </c>
      <c r="E13" s="20">
        <v>-1511401</v>
      </c>
      <c r="G13" s="7" t="s">
        <v>239</v>
      </c>
      <c r="I13" s="20">
        <v>-1511401</v>
      </c>
      <c r="K13" s="21">
        <v>5.6772747517339035E-5</v>
      </c>
      <c r="M13" s="7" t="s">
        <v>239</v>
      </c>
      <c r="O13" s="20">
        <v>3605956</v>
      </c>
      <c r="Q13" s="20" t="s">
        <v>239</v>
      </c>
      <c r="S13" s="20">
        <v>3605956</v>
      </c>
      <c r="U13" s="21">
        <v>-2.289806297606873E-5</v>
      </c>
    </row>
    <row r="14" spans="1:21" ht="18" x14ac:dyDescent="0.2">
      <c r="A14" s="18" t="s">
        <v>216</v>
      </c>
      <c r="C14" s="7" t="s">
        <v>239</v>
      </c>
      <c r="E14" s="20">
        <v>-443173804</v>
      </c>
      <c r="G14" s="7" t="s">
        <v>239</v>
      </c>
      <c r="I14" s="20">
        <v>-443173804</v>
      </c>
      <c r="K14" s="21">
        <v>1.6646935181854915E-2</v>
      </c>
      <c r="M14" s="7" t="s">
        <v>239</v>
      </c>
      <c r="O14" s="20">
        <v>-16752608972</v>
      </c>
      <c r="Q14" s="20" t="s">
        <v>239</v>
      </c>
      <c r="S14" s="20">
        <v>-16752608972</v>
      </c>
      <c r="U14" s="21">
        <v>0.10638019300687808</v>
      </c>
    </row>
    <row r="15" spans="1:21" ht="18" x14ac:dyDescent="0.2">
      <c r="A15" s="18" t="s">
        <v>24</v>
      </c>
      <c r="C15" s="7" t="s">
        <v>239</v>
      </c>
      <c r="E15" s="20">
        <v>-678376499</v>
      </c>
      <c r="G15" s="7" t="s">
        <v>239</v>
      </c>
      <c r="I15" s="20">
        <v>-678376499</v>
      </c>
      <c r="K15" s="21">
        <v>2.5481852730958494E-2</v>
      </c>
      <c r="M15" s="20">
        <v>424000000</v>
      </c>
      <c r="O15" s="20">
        <v>-1325194195</v>
      </c>
      <c r="Q15" s="20">
        <v>-714182812</v>
      </c>
      <c r="S15" s="20">
        <v>-1615377007</v>
      </c>
      <c r="U15" s="21">
        <v>1.0257752572793296E-2</v>
      </c>
    </row>
    <row r="16" spans="1:21" ht="18" x14ac:dyDescent="0.2">
      <c r="A16" s="18" t="s">
        <v>25</v>
      </c>
      <c r="C16" s="7" t="s">
        <v>239</v>
      </c>
      <c r="E16" s="20">
        <v>-9045855000</v>
      </c>
      <c r="G16" s="7" t="s">
        <v>239</v>
      </c>
      <c r="I16" s="20">
        <v>-9045855000</v>
      </c>
      <c r="K16" s="21">
        <v>0.33978940201406438</v>
      </c>
      <c r="M16" s="7" t="s">
        <v>239</v>
      </c>
      <c r="O16" s="20">
        <v>-6689606855</v>
      </c>
      <c r="Q16" s="20">
        <v>-3808408500</v>
      </c>
      <c r="S16" s="20">
        <v>-10498015355</v>
      </c>
      <c r="U16" s="21">
        <v>6.6663103133406662E-2</v>
      </c>
    </row>
    <row r="17" spans="1:21" ht="18" x14ac:dyDescent="0.2">
      <c r="A17" s="18" t="s">
        <v>28</v>
      </c>
      <c r="C17" s="20">
        <v>477622000</v>
      </c>
      <c r="E17" s="20">
        <v>-657195680</v>
      </c>
      <c r="G17" s="7" t="s">
        <v>239</v>
      </c>
      <c r="I17" s="20">
        <v>-179573680</v>
      </c>
      <c r="K17" s="21">
        <v>6.7453251621505048E-3</v>
      </c>
      <c r="M17" s="20">
        <v>477622000</v>
      </c>
      <c r="O17" s="20">
        <v>-3098031052</v>
      </c>
      <c r="Q17" s="20">
        <v>-1378441224</v>
      </c>
      <c r="S17" s="20">
        <v>-3998850276</v>
      </c>
      <c r="U17" s="21">
        <v>2.5392968037246662E-2</v>
      </c>
    </row>
    <row r="18" spans="1:21" ht="18" x14ac:dyDescent="0.2">
      <c r="A18" s="18" t="s">
        <v>29</v>
      </c>
      <c r="C18" s="7" t="s">
        <v>239</v>
      </c>
      <c r="E18" s="20">
        <v>-4632273000</v>
      </c>
      <c r="G18" s="7" t="s">
        <v>239</v>
      </c>
      <c r="I18" s="20">
        <v>-4632273000</v>
      </c>
      <c r="K18" s="21">
        <v>0.17400204542698242</v>
      </c>
      <c r="M18" s="20" t="s">
        <v>239</v>
      </c>
      <c r="O18" s="20">
        <v>-7659068851</v>
      </c>
      <c r="Q18" s="20" t="s">
        <v>239</v>
      </c>
      <c r="S18" s="20">
        <v>-7659068851</v>
      </c>
      <c r="U18" s="21">
        <v>4.86356020118505E-2</v>
      </c>
    </row>
    <row r="19" spans="1:21" ht="18" x14ac:dyDescent="0.2">
      <c r="A19" s="18" t="s">
        <v>30</v>
      </c>
      <c r="C19" s="7" t="s">
        <v>239</v>
      </c>
      <c r="E19" s="20">
        <v>-7179248</v>
      </c>
      <c r="G19" s="7" t="s">
        <v>239</v>
      </c>
      <c r="I19" s="20">
        <v>-7179248</v>
      </c>
      <c r="K19" s="21">
        <v>2.6967405345660169E-4</v>
      </c>
      <c r="M19" s="20">
        <v>210000000</v>
      </c>
      <c r="O19" s="20">
        <v>-12123903096</v>
      </c>
      <c r="Q19" s="20">
        <v>-20427643601</v>
      </c>
      <c r="S19" s="20">
        <v>-32341546697</v>
      </c>
      <c r="U19" s="21">
        <v>0.205370995378583</v>
      </c>
    </row>
    <row r="20" spans="1:21" ht="18" x14ac:dyDescent="0.2">
      <c r="A20" s="18" t="s">
        <v>31</v>
      </c>
      <c r="C20" s="7" t="s">
        <v>239</v>
      </c>
      <c r="E20" s="20">
        <v>-156414752</v>
      </c>
      <c r="G20" s="7" t="s">
        <v>239</v>
      </c>
      <c r="I20" s="20">
        <v>-156414752</v>
      </c>
      <c r="K20" s="21">
        <v>5.8754064760332975E-3</v>
      </c>
      <c r="M20" s="20" t="s">
        <v>239</v>
      </c>
      <c r="O20" s="20">
        <v>-821156409</v>
      </c>
      <c r="Q20" s="20">
        <v>-1089361147</v>
      </c>
      <c r="S20" s="20">
        <v>-1910517556</v>
      </c>
      <c r="U20" s="21">
        <v>1.21319148969574E-2</v>
      </c>
    </row>
    <row r="21" spans="1:21" ht="18" x14ac:dyDescent="0.2">
      <c r="A21" s="18" t="s">
        <v>217</v>
      </c>
      <c r="C21" s="7" t="s">
        <v>239</v>
      </c>
      <c r="E21" s="20">
        <v>-1300217400</v>
      </c>
      <c r="G21" s="7" t="s">
        <v>239</v>
      </c>
      <c r="I21" s="20">
        <v>-1300217400</v>
      </c>
      <c r="K21" s="21">
        <v>4.8840059102680904E-2</v>
      </c>
      <c r="M21" s="20">
        <v>1125000000</v>
      </c>
      <c r="O21" s="20">
        <v>-9986088000</v>
      </c>
      <c r="Q21" s="20">
        <v>-5540129400</v>
      </c>
      <c r="S21" s="20">
        <v>-14401217400</v>
      </c>
      <c r="U21" s="21">
        <v>9.144869847476142E-2</v>
      </c>
    </row>
    <row r="22" spans="1:21" ht="18" x14ac:dyDescent="0.2">
      <c r="A22" s="18" t="s">
        <v>33</v>
      </c>
      <c r="C22" s="7" t="s">
        <v>239</v>
      </c>
      <c r="E22" s="20">
        <v>-2266632810</v>
      </c>
      <c r="G22" s="7" t="s">
        <v>239</v>
      </c>
      <c r="I22" s="20">
        <v>-2266632810</v>
      </c>
      <c r="K22" s="21">
        <v>8.5141515876095558E-2</v>
      </c>
      <c r="M22" s="20">
        <v>65000000</v>
      </c>
      <c r="O22" s="20">
        <v>-14323525369</v>
      </c>
      <c r="Q22" s="20" t="s">
        <v>239</v>
      </c>
      <c r="S22" s="20">
        <v>-14258525369</v>
      </c>
      <c r="U22" s="21">
        <v>9.0542594486797856E-2</v>
      </c>
    </row>
    <row r="23" spans="1:21" ht="18" x14ac:dyDescent="0.2">
      <c r="A23" s="18" t="s">
        <v>34</v>
      </c>
      <c r="C23" s="7" t="s">
        <v>239</v>
      </c>
      <c r="E23" s="20">
        <v>-3972223800</v>
      </c>
      <c r="G23" s="7" t="s">
        <v>239</v>
      </c>
      <c r="I23" s="20">
        <v>-3972223800</v>
      </c>
      <c r="K23" s="21">
        <v>0.14920862092837375</v>
      </c>
      <c r="M23" s="20" t="s">
        <v>239</v>
      </c>
      <c r="O23" s="20">
        <v>-5831733258</v>
      </c>
      <c r="Q23" s="20" t="s">
        <v>239</v>
      </c>
      <c r="S23" s="20">
        <v>-5831733258</v>
      </c>
      <c r="U23" s="21">
        <v>3.7031898171058793E-2</v>
      </c>
    </row>
    <row r="24" spans="1:21" ht="18" x14ac:dyDescent="0.2">
      <c r="A24" s="18" t="s">
        <v>35</v>
      </c>
      <c r="C24" s="20" t="s">
        <v>239</v>
      </c>
      <c r="E24" s="20">
        <v>-1847889248</v>
      </c>
      <c r="G24" s="7" t="s">
        <v>239</v>
      </c>
      <c r="I24" s="20">
        <v>-1847889248</v>
      </c>
      <c r="K24" s="21">
        <v>6.9412253741204022E-2</v>
      </c>
      <c r="M24" s="20" t="s">
        <v>239</v>
      </c>
      <c r="O24" s="20">
        <v>-3753543462</v>
      </c>
      <c r="Q24" s="20">
        <v>-1114721223</v>
      </c>
      <c r="S24" s="20">
        <v>-4868264685</v>
      </c>
      <c r="U24" s="21">
        <v>3.0913807972504769E-2</v>
      </c>
    </row>
    <row r="25" spans="1:21" ht="18" x14ac:dyDescent="0.2">
      <c r="A25" s="18" t="s">
        <v>218</v>
      </c>
      <c r="C25" s="7" t="s">
        <v>239</v>
      </c>
      <c r="E25" s="7" t="s">
        <v>239</v>
      </c>
      <c r="G25" s="7" t="s">
        <v>239</v>
      </c>
      <c r="I25" s="7" t="s">
        <v>239</v>
      </c>
      <c r="K25" s="7" t="s">
        <v>239</v>
      </c>
      <c r="L25" s="19"/>
      <c r="M25" s="20" t="s">
        <v>239</v>
      </c>
      <c r="O25" s="20" t="s">
        <v>239</v>
      </c>
      <c r="Q25" s="20">
        <v>-1493070</v>
      </c>
      <c r="S25" s="20">
        <v>-1493070</v>
      </c>
      <c r="U25" s="21">
        <v>9.4810948574189315E-6</v>
      </c>
    </row>
    <row r="26" spans="1:21" ht="18" x14ac:dyDescent="0.2">
      <c r="A26" s="18" t="s">
        <v>148</v>
      </c>
      <c r="C26" s="7" t="s">
        <v>239</v>
      </c>
      <c r="E26" s="7" t="s">
        <v>239</v>
      </c>
      <c r="G26" s="7" t="s">
        <v>239</v>
      </c>
      <c r="I26" s="7" t="s">
        <v>239</v>
      </c>
      <c r="K26" s="7" t="s">
        <v>239</v>
      </c>
      <c r="L26" s="19"/>
      <c r="M26" s="20">
        <v>156399600</v>
      </c>
      <c r="O26" s="20" t="s">
        <v>239</v>
      </c>
      <c r="Q26" s="20">
        <v>-2093253126</v>
      </c>
      <c r="S26" s="20">
        <v>-1936853526</v>
      </c>
      <c r="U26" s="21">
        <v>1.2299150076642304E-2</v>
      </c>
    </row>
    <row r="27" spans="1:21" ht="18" x14ac:dyDescent="0.2">
      <c r="A27" s="18" t="s">
        <v>219</v>
      </c>
      <c r="C27" s="7" t="s">
        <v>239</v>
      </c>
      <c r="E27" s="7" t="s">
        <v>239</v>
      </c>
      <c r="G27" s="7" t="s">
        <v>239</v>
      </c>
      <c r="I27" s="7" t="s">
        <v>239</v>
      </c>
      <c r="K27" s="7" t="s">
        <v>239</v>
      </c>
      <c r="L27" s="19"/>
      <c r="M27" s="20">
        <v>100000000</v>
      </c>
      <c r="O27" s="20" t="s">
        <v>239</v>
      </c>
      <c r="Q27" s="20">
        <v>-2060911314</v>
      </c>
      <c r="S27" s="20">
        <v>-1960911314</v>
      </c>
      <c r="U27" s="21">
        <v>1.2451918647498107E-2</v>
      </c>
    </row>
    <row r="28" spans="1:21" ht="18" x14ac:dyDescent="0.2">
      <c r="A28" s="18" t="s">
        <v>152</v>
      </c>
      <c r="C28" s="7" t="s">
        <v>239</v>
      </c>
      <c r="E28" s="7" t="s">
        <v>239</v>
      </c>
      <c r="G28" s="7" t="s">
        <v>239</v>
      </c>
      <c r="I28" s="7" t="s">
        <v>239</v>
      </c>
      <c r="K28" s="7" t="s">
        <v>239</v>
      </c>
      <c r="L28" s="19"/>
      <c r="M28" s="20">
        <v>5540000</v>
      </c>
      <c r="O28" s="20" t="s">
        <v>239</v>
      </c>
      <c r="Q28" s="20">
        <v>63983902</v>
      </c>
      <c r="S28" s="20">
        <v>69523902</v>
      </c>
      <c r="U28" s="21">
        <v>-4.4148145078254722E-4</v>
      </c>
    </row>
    <row r="29" spans="1:21" ht="18" x14ac:dyDescent="0.2">
      <c r="A29" s="18" t="s">
        <v>23</v>
      </c>
      <c r="C29" s="7" t="s">
        <v>239</v>
      </c>
      <c r="E29" s="7" t="s">
        <v>239</v>
      </c>
      <c r="G29" s="7" t="s">
        <v>239</v>
      </c>
      <c r="I29" s="7" t="s">
        <v>239</v>
      </c>
      <c r="K29" s="7" t="s">
        <v>239</v>
      </c>
      <c r="L29" s="19"/>
      <c r="M29" s="20" t="s">
        <v>239</v>
      </c>
      <c r="O29" s="20" t="s">
        <v>239</v>
      </c>
      <c r="Q29" s="20">
        <v>1180200877</v>
      </c>
      <c r="S29" s="20">
        <v>1180200877</v>
      </c>
      <c r="U29" s="21">
        <v>-7.4943548967201894E-3</v>
      </c>
    </row>
    <row r="30" spans="1:21" ht="18" x14ac:dyDescent="0.2">
      <c r="A30" s="18" t="s">
        <v>200</v>
      </c>
      <c r="C30" s="7" t="s">
        <v>239</v>
      </c>
      <c r="E30" s="7" t="s">
        <v>239</v>
      </c>
      <c r="G30" s="7" t="s">
        <v>239</v>
      </c>
      <c r="I30" s="7" t="s">
        <v>239</v>
      </c>
      <c r="K30" s="7" t="s">
        <v>239</v>
      </c>
      <c r="L30" s="19"/>
      <c r="M30" s="20" t="s">
        <v>239</v>
      </c>
      <c r="O30" s="20" t="s">
        <v>239</v>
      </c>
      <c r="Q30" s="20">
        <v>50355889</v>
      </c>
      <c r="S30" s="20">
        <v>50355889</v>
      </c>
      <c r="U30" s="21">
        <v>-3.1976327984532441E-4</v>
      </c>
    </row>
    <row r="31" spans="1:21" ht="18" x14ac:dyDescent="0.2">
      <c r="A31" s="18" t="s">
        <v>26</v>
      </c>
      <c r="C31" s="7" t="s">
        <v>239</v>
      </c>
      <c r="E31" s="7" t="s">
        <v>239</v>
      </c>
      <c r="G31" s="7" t="s">
        <v>239</v>
      </c>
      <c r="I31" s="7" t="s">
        <v>239</v>
      </c>
      <c r="K31" s="7" t="s">
        <v>239</v>
      </c>
      <c r="L31" s="19"/>
      <c r="M31" s="20" t="s">
        <v>239</v>
      </c>
      <c r="O31" s="20" t="s">
        <v>239</v>
      </c>
      <c r="Q31" s="20">
        <v>-11812146506</v>
      </c>
      <c r="S31" s="20">
        <v>-11812146506</v>
      </c>
      <c r="U31" s="21">
        <v>7.5007924272214699E-2</v>
      </c>
    </row>
    <row r="32" spans="1:21" ht="18" x14ac:dyDescent="0.2">
      <c r="A32" s="18" t="s">
        <v>27</v>
      </c>
      <c r="C32" s="7" t="s">
        <v>239</v>
      </c>
      <c r="E32" s="7" t="s">
        <v>239</v>
      </c>
      <c r="G32" s="7" t="s">
        <v>239</v>
      </c>
      <c r="I32" s="7" t="s">
        <v>239</v>
      </c>
      <c r="K32" s="7" t="s">
        <v>239</v>
      </c>
      <c r="L32" s="19"/>
      <c r="M32" s="20">
        <v>1250000000</v>
      </c>
      <c r="O32" s="20" t="s">
        <v>239</v>
      </c>
      <c r="Q32" s="20">
        <v>-10682724660</v>
      </c>
      <c r="S32" s="20">
        <v>-9432724660</v>
      </c>
      <c r="U32" s="21">
        <v>5.9898435616129675E-2</v>
      </c>
    </row>
    <row r="33" spans="1:21" ht="18" x14ac:dyDescent="0.2">
      <c r="A33" s="18" t="s">
        <v>202</v>
      </c>
      <c r="C33" s="7" t="s">
        <v>239</v>
      </c>
      <c r="E33" s="7" t="s">
        <v>239</v>
      </c>
      <c r="G33" s="7" t="s">
        <v>239</v>
      </c>
      <c r="I33" s="7" t="s">
        <v>239</v>
      </c>
      <c r="K33" s="7" t="s">
        <v>239</v>
      </c>
      <c r="L33" s="19"/>
      <c r="M33" s="20" t="s">
        <v>239</v>
      </c>
      <c r="O33" s="20" t="s">
        <v>239</v>
      </c>
      <c r="Q33" s="20">
        <v>61677913</v>
      </c>
      <c r="S33" s="20">
        <v>61677913</v>
      </c>
      <c r="U33" s="21">
        <v>-3.9165889326061887E-4</v>
      </c>
    </row>
    <row r="34" spans="1:21" ht="18" x14ac:dyDescent="0.2">
      <c r="A34" s="18" t="s">
        <v>203</v>
      </c>
      <c r="C34" s="7" t="s">
        <v>239</v>
      </c>
      <c r="E34" s="7" t="s">
        <v>239</v>
      </c>
      <c r="G34" s="7" t="s">
        <v>239</v>
      </c>
      <c r="I34" s="7" t="s">
        <v>239</v>
      </c>
      <c r="K34" s="7" t="s">
        <v>239</v>
      </c>
      <c r="L34" s="19"/>
      <c r="M34" s="20" t="s">
        <v>239</v>
      </c>
      <c r="O34" s="20" t="s">
        <v>239</v>
      </c>
      <c r="Q34" s="20">
        <v>-2215889772</v>
      </c>
      <c r="S34" s="20">
        <v>-2215889772</v>
      </c>
      <c r="U34" s="21">
        <v>1.4071048994297928E-2</v>
      </c>
    </row>
    <row r="35" spans="1:21" ht="18" x14ac:dyDescent="0.2">
      <c r="A35" s="18" t="s">
        <v>220</v>
      </c>
      <c r="C35" s="7" t="s">
        <v>239</v>
      </c>
      <c r="E35" s="7" t="s">
        <v>239</v>
      </c>
      <c r="G35" s="7" t="s">
        <v>239</v>
      </c>
      <c r="I35" s="7" t="s">
        <v>239</v>
      </c>
      <c r="K35" s="7" t="s">
        <v>239</v>
      </c>
      <c r="L35" s="19"/>
      <c r="M35" s="20" t="s">
        <v>239</v>
      </c>
      <c r="O35" s="20" t="s">
        <v>239</v>
      </c>
      <c r="Q35" s="20">
        <v>-1628756154</v>
      </c>
      <c r="S35" s="20">
        <v>-1628756154</v>
      </c>
      <c r="U35" s="21">
        <v>1.0342711055529103E-2</v>
      </c>
    </row>
    <row r="36" spans="1:21" ht="18" x14ac:dyDescent="0.2">
      <c r="A36" s="18" t="s">
        <v>205</v>
      </c>
      <c r="C36" s="7" t="s">
        <v>239</v>
      </c>
      <c r="E36" s="7" t="s">
        <v>239</v>
      </c>
      <c r="G36" s="7" t="s">
        <v>239</v>
      </c>
      <c r="I36" s="7" t="s">
        <v>239</v>
      </c>
      <c r="K36" s="7" t="s">
        <v>239</v>
      </c>
      <c r="L36" s="19"/>
      <c r="M36" s="20" t="s">
        <v>239</v>
      </c>
      <c r="O36" s="20" t="s">
        <v>239</v>
      </c>
      <c r="Q36" s="20">
        <v>-1470823123</v>
      </c>
      <c r="S36" s="20">
        <v>-1470823123</v>
      </c>
      <c r="U36" s="21">
        <v>9.3398256931343827E-3</v>
      </c>
    </row>
    <row r="37" spans="1:21" ht="18" x14ac:dyDescent="0.2">
      <c r="A37" s="22" t="s">
        <v>36</v>
      </c>
      <c r="C37" s="22">
        <f>SUM(C9:$C$36)</f>
        <v>477622000</v>
      </c>
      <c r="E37" s="22">
        <f>SUM(E9:$E$36)</f>
        <v>-32340930389</v>
      </c>
      <c r="G37" s="65"/>
      <c r="I37" s="22">
        <f>SUM(I9:$I$36)</f>
        <v>-31863308389</v>
      </c>
      <c r="K37" s="23">
        <f>SUM(K9:$K$36)</f>
        <v>1.1968812791812418</v>
      </c>
      <c r="M37" s="22">
        <f>SUM(M9:$M$36)</f>
        <v>4599921600</v>
      </c>
      <c r="O37" s="22">
        <f>SUM(O9:$O$36)</f>
        <v>-116057756358</v>
      </c>
      <c r="Q37" s="27">
        <f>SUM(Q9:$Q$36)</f>
        <v>-85589319389</v>
      </c>
      <c r="S37" s="27">
        <f>SUM(S9:$S$36)</f>
        <v>-197047154147</v>
      </c>
      <c r="U37" s="23">
        <f>SUM(U9:$U$36)</f>
        <v>1.2512626734527903</v>
      </c>
    </row>
    <row r="38" spans="1:21" ht="18" x14ac:dyDescent="0.2">
      <c r="C38" s="24"/>
      <c r="E38" s="24"/>
      <c r="G38" s="65"/>
      <c r="I38" s="24"/>
      <c r="K38" s="24"/>
      <c r="M38" s="4"/>
      <c r="O38" s="4"/>
      <c r="Q38" s="24"/>
      <c r="S38" s="24"/>
      <c r="U38" s="24"/>
    </row>
  </sheetData>
  <mergeCells count="6">
    <mergeCell ref="A1:U1"/>
    <mergeCell ref="A2:U2"/>
    <mergeCell ref="A3:U3"/>
    <mergeCell ref="A5:U5"/>
    <mergeCell ref="C7:K7"/>
    <mergeCell ref="M7:U7"/>
  </mergeCells>
  <pageMargins left="0.7" right="0.7" top="0.75" bottom="0.75" header="0.3" footer="0.3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Q38"/>
  <sheetViews>
    <sheetView rightToLeft="1" workbookViewId="0">
      <selection activeCell="M24" sqref="M24:M26"/>
    </sheetView>
  </sheetViews>
  <sheetFormatPr defaultRowHeight="18" x14ac:dyDescent="0.45"/>
  <cols>
    <col min="1" max="1" width="27" style="29" bestFit="1" customWidth="1"/>
    <col min="2" max="2" width="1.375" style="29" customWidth="1"/>
    <col min="3" max="3" width="11.25" style="29" bestFit="1" customWidth="1"/>
    <col min="4" max="4" width="1.375" style="29" customWidth="1"/>
    <col min="5" max="5" width="12.75" style="29" bestFit="1" customWidth="1"/>
    <col min="6" max="6" width="1.375" style="29" customWidth="1"/>
    <col min="7" max="7" width="8.5" style="29" bestFit="1" customWidth="1"/>
    <col min="8" max="8" width="1.375" style="29" customWidth="1"/>
    <col min="9" max="9" width="12.75" style="29" bestFit="1" customWidth="1"/>
    <col min="10" max="10" width="1.375" style="29" customWidth="1"/>
    <col min="11" max="11" width="12.75" style="29" bestFit="1" customWidth="1"/>
    <col min="12" max="12" width="1.375" style="29" customWidth="1"/>
    <col min="13" max="13" width="13.75" style="29" bestFit="1" customWidth="1"/>
    <col min="14" max="14" width="1.375" style="29" customWidth="1"/>
    <col min="15" max="15" width="12.75" style="29" bestFit="1" customWidth="1"/>
    <col min="16" max="16" width="1.375" style="29" customWidth="1"/>
    <col min="17" max="17" width="13.625" style="29" bestFit="1" customWidth="1"/>
    <col min="18" max="16384" width="9" style="29"/>
  </cols>
  <sheetData>
    <row r="1" spans="1:17" ht="20.100000000000001" customHeight="1" x14ac:dyDescent="0.45">
      <c r="A1" s="14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7" ht="20.100000000000001" customHeight="1" x14ac:dyDescent="0.45">
      <c r="A2" s="14" t="s">
        <v>123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7" ht="20.100000000000001" customHeight="1" x14ac:dyDescent="0.45">
      <c r="A3" s="14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5" spans="1:17" ht="19.5" x14ac:dyDescent="0.45">
      <c r="A5" s="16" t="s">
        <v>221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</row>
    <row r="7" spans="1:17" ht="19.5" x14ac:dyDescent="0.45">
      <c r="C7" s="17" t="s">
        <v>139</v>
      </c>
      <c r="D7" s="30"/>
      <c r="E7" s="30"/>
      <c r="F7" s="30"/>
      <c r="G7" s="30"/>
      <c r="H7" s="30"/>
      <c r="I7" s="30"/>
      <c r="J7" s="30"/>
      <c r="K7" s="30"/>
      <c r="M7" s="17" t="s">
        <v>7</v>
      </c>
      <c r="N7" s="30"/>
      <c r="O7" s="30"/>
      <c r="P7" s="30"/>
      <c r="Q7" s="30"/>
    </row>
    <row r="8" spans="1:17" ht="39.75" customHeight="1" x14ac:dyDescent="0.5">
      <c r="A8" s="31"/>
      <c r="B8" s="31"/>
      <c r="C8" s="5" t="s">
        <v>222</v>
      </c>
      <c r="D8" s="31"/>
      <c r="E8" s="32" t="s">
        <v>210</v>
      </c>
      <c r="F8" s="31"/>
      <c r="G8" s="5" t="s">
        <v>211</v>
      </c>
      <c r="H8" s="31"/>
      <c r="I8" s="5" t="s">
        <v>36</v>
      </c>
      <c r="J8" s="31"/>
      <c r="K8" s="5" t="s">
        <v>222</v>
      </c>
      <c r="L8" s="31"/>
      <c r="M8" s="5" t="s">
        <v>210</v>
      </c>
      <c r="N8" s="31"/>
      <c r="O8" s="5" t="s">
        <v>211</v>
      </c>
      <c r="Q8" s="26" t="s">
        <v>36</v>
      </c>
    </row>
    <row r="9" spans="1:17" x14ac:dyDescent="0.45">
      <c r="A9" s="20" t="s">
        <v>48</v>
      </c>
      <c r="C9" s="7" t="s">
        <v>239</v>
      </c>
      <c r="E9" s="20">
        <v>476487849</v>
      </c>
      <c r="G9" s="7" t="s">
        <v>239</v>
      </c>
      <c r="I9" s="20">
        <v>476487849</v>
      </c>
      <c r="K9" s="7" t="s">
        <v>239</v>
      </c>
      <c r="M9" s="20">
        <v>3417712817</v>
      </c>
      <c r="O9" s="7" t="s">
        <v>239</v>
      </c>
      <c r="Q9" s="20">
        <v>3417712817</v>
      </c>
    </row>
    <row r="10" spans="1:17" x14ac:dyDescent="0.45">
      <c r="A10" s="20" t="s">
        <v>54</v>
      </c>
      <c r="C10" s="7" t="s">
        <v>239</v>
      </c>
      <c r="E10" s="20">
        <v>23676429</v>
      </c>
      <c r="G10" s="7" t="s">
        <v>239</v>
      </c>
      <c r="I10" s="20">
        <v>23676429</v>
      </c>
      <c r="K10" s="7" t="s">
        <v>239</v>
      </c>
      <c r="M10" s="20">
        <v>160090481</v>
      </c>
      <c r="O10" s="7" t="s">
        <v>239</v>
      </c>
      <c r="Q10" s="20">
        <v>160090481</v>
      </c>
    </row>
    <row r="11" spans="1:17" x14ac:dyDescent="0.45">
      <c r="A11" s="20" t="s">
        <v>56</v>
      </c>
      <c r="C11" s="7" t="s">
        <v>239</v>
      </c>
      <c r="E11" s="20">
        <v>166011963</v>
      </c>
      <c r="G11" s="7" t="s">
        <v>239</v>
      </c>
      <c r="I11" s="20">
        <v>166011963</v>
      </c>
      <c r="K11" s="7" t="s">
        <v>239</v>
      </c>
      <c r="M11" s="20">
        <v>1101487850</v>
      </c>
      <c r="O11" s="7" t="s">
        <v>239</v>
      </c>
      <c r="Q11" s="20">
        <v>1101487850</v>
      </c>
    </row>
    <row r="12" spans="1:17" x14ac:dyDescent="0.45">
      <c r="A12" s="20" t="s">
        <v>60</v>
      </c>
      <c r="C12" s="7" t="s">
        <v>239</v>
      </c>
      <c r="E12" s="20">
        <v>436433347</v>
      </c>
      <c r="G12" s="7" t="s">
        <v>239</v>
      </c>
      <c r="I12" s="20">
        <v>436433347</v>
      </c>
      <c r="K12" s="7" t="s">
        <v>239</v>
      </c>
      <c r="M12" s="20">
        <v>1262462863</v>
      </c>
      <c r="O12" s="7" t="s">
        <v>239</v>
      </c>
      <c r="Q12" s="20">
        <v>1262462863</v>
      </c>
    </row>
    <row r="13" spans="1:17" x14ac:dyDescent="0.45">
      <c r="A13" s="20" t="s">
        <v>63</v>
      </c>
      <c r="C13" s="7" t="s">
        <v>239</v>
      </c>
      <c r="E13" s="20">
        <v>698422546</v>
      </c>
      <c r="G13" s="7" t="s">
        <v>239</v>
      </c>
      <c r="I13" s="20">
        <v>698422546</v>
      </c>
      <c r="K13" s="7" t="s">
        <v>239</v>
      </c>
      <c r="M13" s="20">
        <v>1417848529</v>
      </c>
      <c r="O13" s="7" t="s">
        <v>239</v>
      </c>
      <c r="Q13" s="20">
        <v>1417848529</v>
      </c>
    </row>
    <row r="14" spans="1:17" x14ac:dyDescent="0.45">
      <c r="A14" s="20" t="s">
        <v>66</v>
      </c>
      <c r="C14" s="7" t="s">
        <v>239</v>
      </c>
      <c r="E14" s="20">
        <v>1106423079</v>
      </c>
      <c r="G14" s="7" t="s">
        <v>239</v>
      </c>
      <c r="I14" s="20">
        <v>1106423079</v>
      </c>
      <c r="K14" s="7" t="s">
        <v>239</v>
      </c>
      <c r="M14" s="20">
        <v>2088137491</v>
      </c>
      <c r="O14" s="7" t="s">
        <v>239</v>
      </c>
      <c r="Q14" s="20">
        <v>2088137491</v>
      </c>
    </row>
    <row r="15" spans="1:17" x14ac:dyDescent="0.45">
      <c r="A15" s="20" t="s">
        <v>69</v>
      </c>
      <c r="C15" s="7" t="s">
        <v>239</v>
      </c>
      <c r="E15" s="20">
        <v>-7758593</v>
      </c>
      <c r="G15" s="7" t="s">
        <v>239</v>
      </c>
      <c r="I15" s="20">
        <v>-7758593</v>
      </c>
      <c r="K15" s="7" t="s">
        <v>239</v>
      </c>
      <c r="M15" s="20">
        <v>738106194</v>
      </c>
      <c r="O15" s="7" t="s">
        <v>239</v>
      </c>
      <c r="Q15" s="20">
        <v>738106194</v>
      </c>
    </row>
    <row r="16" spans="1:17" x14ac:dyDescent="0.45">
      <c r="A16" s="20" t="s">
        <v>72</v>
      </c>
      <c r="C16" s="7" t="s">
        <v>239</v>
      </c>
      <c r="E16" s="20">
        <v>-395083080</v>
      </c>
      <c r="G16" s="7" t="s">
        <v>239</v>
      </c>
      <c r="I16" s="20">
        <v>-395083080</v>
      </c>
      <c r="K16" s="7" t="s">
        <v>239</v>
      </c>
      <c r="M16" s="20">
        <v>2156846886</v>
      </c>
      <c r="O16" s="20">
        <v>1209939381</v>
      </c>
      <c r="Q16" s="20">
        <v>3366786267</v>
      </c>
    </row>
    <row r="17" spans="1:17" x14ac:dyDescent="0.45">
      <c r="A17" s="20" t="s">
        <v>75</v>
      </c>
      <c r="C17" s="7" t="s">
        <v>239</v>
      </c>
      <c r="E17" s="20">
        <v>195216970</v>
      </c>
      <c r="G17" s="7" t="s">
        <v>239</v>
      </c>
      <c r="I17" s="20">
        <v>195216970</v>
      </c>
      <c r="K17" s="7" t="s">
        <v>239</v>
      </c>
      <c r="M17" s="20">
        <v>1141771680</v>
      </c>
      <c r="O17" s="7" t="s">
        <v>239</v>
      </c>
      <c r="Q17" s="20">
        <v>1141771680</v>
      </c>
    </row>
    <row r="18" spans="1:17" x14ac:dyDescent="0.45">
      <c r="A18" s="20" t="s">
        <v>77</v>
      </c>
      <c r="C18" s="7" t="s">
        <v>239</v>
      </c>
      <c r="E18" s="20">
        <v>135935358</v>
      </c>
      <c r="G18" s="7" t="s">
        <v>239</v>
      </c>
      <c r="I18" s="20">
        <v>135935358</v>
      </c>
      <c r="K18" s="7" t="s">
        <v>239</v>
      </c>
      <c r="M18" s="20">
        <v>374019335</v>
      </c>
      <c r="O18" s="7" t="s">
        <v>239</v>
      </c>
      <c r="Q18" s="20">
        <v>374019335</v>
      </c>
    </row>
    <row r="19" spans="1:17" x14ac:dyDescent="0.45">
      <c r="A19" s="20" t="s">
        <v>80</v>
      </c>
      <c r="C19" s="7" t="s">
        <v>239</v>
      </c>
      <c r="E19" s="20">
        <v>616661088</v>
      </c>
      <c r="G19" s="7" t="s">
        <v>239</v>
      </c>
      <c r="I19" s="20">
        <v>616661088</v>
      </c>
      <c r="K19" s="7" t="s">
        <v>239</v>
      </c>
      <c r="M19" s="20">
        <v>3905122707</v>
      </c>
      <c r="O19" s="7" t="s">
        <v>239</v>
      </c>
      <c r="Q19" s="20">
        <v>3905122707</v>
      </c>
    </row>
    <row r="20" spans="1:17" x14ac:dyDescent="0.45">
      <c r="A20" s="20" t="s">
        <v>82</v>
      </c>
      <c r="C20" s="7" t="s">
        <v>239</v>
      </c>
      <c r="E20" s="20">
        <v>159535071</v>
      </c>
      <c r="G20" s="7" t="s">
        <v>239</v>
      </c>
      <c r="I20" s="20">
        <v>159535071</v>
      </c>
      <c r="K20" s="7" t="s">
        <v>239</v>
      </c>
      <c r="M20" s="20">
        <v>957404077</v>
      </c>
      <c r="O20" s="20">
        <v>52836619</v>
      </c>
      <c r="Q20" s="20">
        <v>1010240696</v>
      </c>
    </row>
    <row r="21" spans="1:17" x14ac:dyDescent="0.45">
      <c r="A21" s="20" t="s">
        <v>84</v>
      </c>
      <c r="C21" s="7" t="s">
        <v>239</v>
      </c>
      <c r="E21" s="20">
        <v>405220350</v>
      </c>
      <c r="G21" s="7" t="s">
        <v>239</v>
      </c>
      <c r="I21" s="20">
        <v>405220350</v>
      </c>
      <c r="K21" s="7" t="s">
        <v>239</v>
      </c>
      <c r="M21" s="20">
        <v>2958689674</v>
      </c>
      <c r="O21" s="7" t="s">
        <v>239</v>
      </c>
      <c r="Q21" s="20">
        <v>2958689674</v>
      </c>
    </row>
    <row r="22" spans="1:17" x14ac:dyDescent="0.45">
      <c r="A22" s="20" t="s">
        <v>86</v>
      </c>
      <c r="C22" s="7" t="s">
        <v>239</v>
      </c>
      <c r="E22" s="20">
        <v>128902558</v>
      </c>
      <c r="G22" s="7" t="s">
        <v>239</v>
      </c>
      <c r="I22" s="20">
        <v>128902558</v>
      </c>
      <c r="K22" s="7" t="s">
        <v>239</v>
      </c>
      <c r="M22" s="20">
        <v>806269059</v>
      </c>
      <c r="O22" s="20">
        <v>307703779</v>
      </c>
      <c r="Q22" s="20">
        <v>1113972838</v>
      </c>
    </row>
    <row r="23" spans="1:17" x14ac:dyDescent="0.45">
      <c r="A23" s="20" t="s">
        <v>88</v>
      </c>
      <c r="C23" s="20">
        <v>29932386</v>
      </c>
      <c r="E23" s="20">
        <v>-16081884</v>
      </c>
      <c r="G23" s="7" t="s">
        <v>239</v>
      </c>
      <c r="I23" s="20">
        <v>13850502</v>
      </c>
      <c r="K23" s="20">
        <v>271303874</v>
      </c>
      <c r="M23" s="20">
        <v>-34376168</v>
      </c>
      <c r="O23" s="7" t="s">
        <v>239</v>
      </c>
      <c r="Q23" s="20">
        <v>236927706</v>
      </c>
    </row>
    <row r="24" spans="1:17" x14ac:dyDescent="0.45">
      <c r="A24" s="20" t="s">
        <v>174</v>
      </c>
      <c r="C24" s="7" t="s">
        <v>239</v>
      </c>
      <c r="E24" s="7" t="s">
        <v>239</v>
      </c>
      <c r="G24" s="7" t="s">
        <v>239</v>
      </c>
      <c r="I24" s="7" t="s">
        <v>239</v>
      </c>
      <c r="J24" s="19"/>
      <c r="K24" s="20">
        <v>44193285</v>
      </c>
      <c r="M24" s="7" t="s">
        <v>239</v>
      </c>
      <c r="O24" s="20">
        <v>66901</v>
      </c>
      <c r="Q24" s="20">
        <v>44260186</v>
      </c>
    </row>
    <row r="25" spans="1:17" x14ac:dyDescent="0.45">
      <c r="A25" s="20" t="s">
        <v>176</v>
      </c>
      <c r="C25" s="7" t="s">
        <v>239</v>
      </c>
      <c r="E25" s="7" t="s">
        <v>239</v>
      </c>
      <c r="G25" s="7" t="s">
        <v>239</v>
      </c>
      <c r="I25" s="7" t="s">
        <v>239</v>
      </c>
      <c r="J25" s="19"/>
      <c r="K25" s="20">
        <v>1782978128</v>
      </c>
      <c r="M25" s="7" t="s">
        <v>239</v>
      </c>
      <c r="O25" s="20">
        <v>-384316787</v>
      </c>
      <c r="Q25" s="20">
        <v>1398661341</v>
      </c>
    </row>
    <row r="26" spans="1:17" x14ac:dyDescent="0.45">
      <c r="A26" s="20" t="s">
        <v>177</v>
      </c>
      <c r="C26" s="7" t="s">
        <v>239</v>
      </c>
      <c r="E26" s="7" t="s">
        <v>239</v>
      </c>
      <c r="G26" s="7" t="s">
        <v>239</v>
      </c>
      <c r="I26" s="7" t="s">
        <v>239</v>
      </c>
      <c r="J26" s="19"/>
      <c r="K26" s="20">
        <v>110483214</v>
      </c>
      <c r="M26" s="7" t="s">
        <v>239</v>
      </c>
      <c r="O26" s="20">
        <v>-9816937</v>
      </c>
      <c r="Q26" s="20">
        <v>100666277</v>
      </c>
    </row>
    <row r="27" spans="1:17" x14ac:dyDescent="0.45">
      <c r="A27" s="20" t="s">
        <v>178</v>
      </c>
      <c r="C27" s="7" t="s">
        <v>239</v>
      </c>
      <c r="E27" s="7" t="s">
        <v>239</v>
      </c>
      <c r="G27" s="7" t="s">
        <v>239</v>
      </c>
      <c r="I27" s="7" t="s">
        <v>239</v>
      </c>
      <c r="J27" s="19"/>
      <c r="K27" s="20">
        <v>33385627</v>
      </c>
      <c r="M27" s="20">
        <v>-256586497</v>
      </c>
      <c r="O27" s="20">
        <v>254092995</v>
      </c>
      <c r="Q27" s="20">
        <v>30892125</v>
      </c>
    </row>
    <row r="28" spans="1:17" x14ac:dyDescent="0.45">
      <c r="A28" s="20" t="s">
        <v>195</v>
      </c>
      <c r="C28" s="7" t="s">
        <v>239</v>
      </c>
      <c r="E28" s="7" t="s">
        <v>239</v>
      </c>
      <c r="G28" s="7" t="s">
        <v>239</v>
      </c>
      <c r="I28" s="7" t="s">
        <v>239</v>
      </c>
      <c r="J28" s="19"/>
      <c r="K28" s="7" t="s">
        <v>239</v>
      </c>
      <c r="M28" s="7" t="s">
        <v>239</v>
      </c>
      <c r="O28" s="20">
        <v>150348864</v>
      </c>
      <c r="Q28" s="20">
        <v>150348864</v>
      </c>
    </row>
    <row r="29" spans="1:17" x14ac:dyDescent="0.45">
      <c r="A29" s="20" t="s">
        <v>196</v>
      </c>
      <c r="C29" s="7" t="s">
        <v>239</v>
      </c>
      <c r="E29" s="7" t="s">
        <v>239</v>
      </c>
      <c r="G29" s="7" t="s">
        <v>239</v>
      </c>
      <c r="I29" s="7" t="s">
        <v>239</v>
      </c>
      <c r="J29" s="19"/>
      <c r="K29" s="7" t="s">
        <v>239</v>
      </c>
      <c r="M29" s="7" t="s">
        <v>239</v>
      </c>
      <c r="O29" s="20">
        <v>260552876</v>
      </c>
      <c r="Q29" s="20">
        <v>260552876</v>
      </c>
    </row>
    <row r="30" spans="1:17" x14ac:dyDescent="0.45">
      <c r="A30" s="20" t="s">
        <v>197</v>
      </c>
      <c r="C30" s="7" t="s">
        <v>239</v>
      </c>
      <c r="E30" s="7" t="s">
        <v>239</v>
      </c>
      <c r="G30" s="7" t="s">
        <v>239</v>
      </c>
      <c r="I30" s="7" t="s">
        <v>239</v>
      </c>
      <c r="J30" s="19"/>
      <c r="K30" s="7" t="s">
        <v>239</v>
      </c>
      <c r="M30" s="7" t="s">
        <v>239</v>
      </c>
      <c r="O30" s="20">
        <v>11367483</v>
      </c>
      <c r="Q30" s="20">
        <v>11367483</v>
      </c>
    </row>
    <row r="31" spans="1:17" x14ac:dyDescent="0.45">
      <c r="A31" s="20" t="s">
        <v>198</v>
      </c>
      <c r="C31" s="7" t="s">
        <v>239</v>
      </c>
      <c r="E31" s="7" t="s">
        <v>239</v>
      </c>
      <c r="G31" s="7" t="s">
        <v>239</v>
      </c>
      <c r="I31" s="7" t="s">
        <v>239</v>
      </c>
      <c r="J31" s="19"/>
      <c r="K31" s="7" t="s">
        <v>239</v>
      </c>
      <c r="M31" s="7" t="s">
        <v>239</v>
      </c>
      <c r="O31" s="20">
        <v>138384976</v>
      </c>
      <c r="Q31" s="20">
        <v>138384976</v>
      </c>
    </row>
    <row r="32" spans="1:17" x14ac:dyDescent="0.45">
      <c r="A32" s="20" t="s">
        <v>199</v>
      </c>
      <c r="C32" s="7" t="s">
        <v>239</v>
      </c>
      <c r="E32" s="7" t="s">
        <v>239</v>
      </c>
      <c r="G32" s="7" t="s">
        <v>239</v>
      </c>
      <c r="I32" s="7" t="s">
        <v>239</v>
      </c>
      <c r="J32" s="19"/>
      <c r="K32" s="7" t="s">
        <v>239</v>
      </c>
      <c r="M32" s="7" t="s">
        <v>239</v>
      </c>
      <c r="O32" s="20">
        <v>433234626</v>
      </c>
      <c r="Q32" s="20">
        <v>433234626</v>
      </c>
    </row>
    <row r="33" spans="1:17" x14ac:dyDescent="0.45">
      <c r="A33" s="20" t="s">
        <v>185</v>
      </c>
      <c r="C33" s="7" t="s">
        <v>239</v>
      </c>
      <c r="E33" s="7" t="s">
        <v>239</v>
      </c>
      <c r="G33" s="7" t="s">
        <v>239</v>
      </c>
      <c r="I33" s="7" t="s">
        <v>239</v>
      </c>
      <c r="J33" s="19"/>
      <c r="K33" s="20">
        <v>25190172</v>
      </c>
      <c r="M33" s="7" t="s">
        <v>239</v>
      </c>
      <c r="O33" s="20">
        <v>-2238262</v>
      </c>
      <c r="Q33" s="20">
        <v>22951910</v>
      </c>
    </row>
    <row r="34" spans="1:17" x14ac:dyDescent="0.45">
      <c r="A34" s="20" t="s">
        <v>186</v>
      </c>
      <c r="C34" s="7" t="s">
        <v>239</v>
      </c>
      <c r="E34" s="7" t="s">
        <v>239</v>
      </c>
      <c r="G34" s="7" t="s">
        <v>239</v>
      </c>
      <c r="I34" s="7" t="s">
        <v>239</v>
      </c>
      <c r="J34" s="19"/>
      <c r="K34" s="20">
        <v>5615274069</v>
      </c>
      <c r="M34" s="7" t="s">
        <v>239</v>
      </c>
      <c r="O34" s="20">
        <v>415050333</v>
      </c>
      <c r="Q34" s="20">
        <v>6030324402</v>
      </c>
    </row>
    <row r="35" spans="1:17" x14ac:dyDescent="0.45">
      <c r="A35" s="20" t="s">
        <v>188</v>
      </c>
      <c r="C35" s="7" t="s">
        <v>239</v>
      </c>
      <c r="E35" s="7" t="s">
        <v>239</v>
      </c>
      <c r="G35" s="7" t="s">
        <v>239</v>
      </c>
      <c r="I35" s="7" t="s">
        <v>239</v>
      </c>
      <c r="J35" s="19"/>
      <c r="K35" s="20">
        <v>734092204</v>
      </c>
      <c r="M35" s="7" t="s">
        <v>239</v>
      </c>
      <c r="O35" s="20">
        <v>3092125</v>
      </c>
      <c r="Q35" s="20">
        <v>737184329</v>
      </c>
    </row>
    <row r="36" spans="1:17" ht="18.75" thickBot="1" x14ac:dyDescent="0.5">
      <c r="A36" s="22" t="s">
        <v>36</v>
      </c>
      <c r="C36" s="22">
        <f>SUM(C9:$C$35)</f>
        <v>29932386</v>
      </c>
      <c r="D36" s="66"/>
      <c r="E36" s="22">
        <f>SUM(E9:$E$35)</f>
        <v>4130003051</v>
      </c>
      <c r="F36" s="66"/>
      <c r="G36" s="65"/>
      <c r="H36" s="66"/>
      <c r="I36" s="22">
        <f>SUM(I9:$I$35)</f>
        <v>4159935437</v>
      </c>
      <c r="J36" s="66"/>
      <c r="K36" s="22">
        <f>SUM(K9:$K$35)</f>
        <v>8616900573</v>
      </c>
      <c r="M36" s="22">
        <f>SUM(M9:$M$35)</f>
        <v>22195006978</v>
      </c>
      <c r="O36" s="22">
        <f>SUM(O9:$O$35)</f>
        <v>2840298972</v>
      </c>
      <c r="Q36" s="22">
        <f>SUM(Q9:$Q$35)</f>
        <v>33652206523</v>
      </c>
    </row>
    <row r="37" spans="1:17" ht="18.75" thickTop="1" x14ac:dyDescent="0.45">
      <c r="C37" s="24"/>
      <c r="E37" s="24"/>
      <c r="G37" s="65"/>
      <c r="I37" s="24"/>
      <c r="K37" s="24"/>
      <c r="M37" s="24"/>
      <c r="O37" s="24"/>
      <c r="Q37" s="24"/>
    </row>
    <row r="38" spans="1:17" x14ac:dyDescent="0.45">
      <c r="Q38" s="33"/>
    </row>
  </sheetData>
  <mergeCells count="6">
    <mergeCell ref="A1:Q1"/>
    <mergeCell ref="A2:Q2"/>
    <mergeCell ref="A3:Q3"/>
    <mergeCell ref="A5:Q5"/>
    <mergeCell ref="C7:K7"/>
    <mergeCell ref="M7:Q7"/>
  </mergeCells>
  <pageMargins left="0.7" right="0.7" top="0.75" bottom="0.75" header="0.3" footer="0.3"/>
  <pageSetup paperSize="9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K17"/>
  <sheetViews>
    <sheetView rightToLeft="1" workbookViewId="0">
      <selection activeCell="A19" sqref="A19"/>
    </sheetView>
  </sheetViews>
  <sheetFormatPr defaultRowHeight="14.25" x14ac:dyDescent="0.2"/>
  <cols>
    <col min="1" max="1" width="24.25" style="2" bestFit="1" customWidth="1"/>
    <col min="2" max="2" width="1.375" style="2" customWidth="1"/>
    <col min="3" max="3" width="17.125" style="2" bestFit="1" customWidth="1"/>
    <col min="4" max="4" width="1.375" style="2" customWidth="1"/>
    <col min="5" max="5" width="14.75" style="2" bestFit="1" customWidth="1"/>
    <col min="6" max="6" width="1.375" style="2" customWidth="1"/>
    <col min="7" max="7" width="10.625" style="2" bestFit="1" customWidth="1"/>
    <col min="8" max="8" width="1.375" style="2" customWidth="1"/>
    <col min="9" max="9" width="14.75" style="2" bestFit="1" customWidth="1"/>
    <col min="10" max="10" width="1.375" style="2" customWidth="1"/>
    <col min="11" max="11" width="10.625" style="2" bestFit="1" customWidth="1"/>
    <col min="12" max="16384" width="9" style="2"/>
  </cols>
  <sheetData>
    <row r="1" spans="1:11" ht="20.100000000000001" customHeight="1" x14ac:dyDescent="0.2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20.100000000000001" customHeight="1" x14ac:dyDescent="0.2">
      <c r="A2" s="14" t="s">
        <v>123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20.100000000000001" customHeight="1" x14ac:dyDescent="0.2">
      <c r="A3" s="14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5" spans="1:11" ht="19.5" x14ac:dyDescent="0.2">
      <c r="A5" s="16" t="s">
        <v>223</v>
      </c>
      <c r="B5" s="15"/>
      <c r="C5" s="15"/>
      <c r="D5" s="15"/>
      <c r="E5" s="15"/>
      <c r="F5" s="15"/>
      <c r="G5" s="15"/>
      <c r="H5" s="15"/>
      <c r="I5" s="15"/>
      <c r="J5" s="15"/>
      <c r="K5" s="15"/>
    </row>
    <row r="7" spans="1:11" ht="19.5" x14ac:dyDescent="0.2">
      <c r="A7" s="17" t="s">
        <v>224</v>
      </c>
      <c r="B7" s="13"/>
      <c r="C7" s="13"/>
      <c r="E7" s="17" t="s">
        <v>139</v>
      </c>
      <c r="F7" s="13"/>
      <c r="G7" s="13"/>
      <c r="I7" s="17" t="s">
        <v>7</v>
      </c>
      <c r="J7" s="13"/>
      <c r="K7" s="13"/>
    </row>
    <row r="8" spans="1:11" ht="58.5" x14ac:dyDescent="0.2">
      <c r="A8" s="5" t="s">
        <v>225</v>
      </c>
      <c r="C8" s="5" t="s">
        <v>95</v>
      </c>
      <c r="E8" s="5" t="s">
        <v>226</v>
      </c>
      <c r="G8" s="5" t="s">
        <v>227</v>
      </c>
      <c r="I8" s="5" t="s">
        <v>226</v>
      </c>
      <c r="K8" s="5" t="s">
        <v>227</v>
      </c>
    </row>
    <row r="9" spans="1:11" ht="18" x14ac:dyDescent="0.2">
      <c r="A9" s="18" t="s">
        <v>228</v>
      </c>
      <c r="C9" s="19" t="s">
        <v>103</v>
      </c>
      <c r="E9" s="20">
        <v>679452048</v>
      </c>
      <c r="G9" s="21">
        <f>E9/E16</f>
        <v>0.62825187778945668</v>
      </c>
      <c r="I9" s="20">
        <v>723287664</v>
      </c>
      <c r="K9" s="21">
        <f>I9/I16</f>
        <v>0.1388420356692229</v>
      </c>
    </row>
    <row r="10" spans="1:11" ht="18" x14ac:dyDescent="0.2">
      <c r="A10" s="18" t="s">
        <v>229</v>
      </c>
      <c r="C10" s="19" t="s">
        <v>112</v>
      </c>
      <c r="E10" s="20">
        <v>435698614</v>
      </c>
      <c r="G10" s="21">
        <f>E10/E16</f>
        <v>0.40286650574017202</v>
      </c>
      <c r="I10" s="20">
        <v>884376794</v>
      </c>
      <c r="K10" s="21">
        <f>I10/I16</f>
        <v>0.16976464619695353</v>
      </c>
    </row>
    <row r="11" spans="1:11" ht="18" x14ac:dyDescent="0.2">
      <c r="A11" s="18" t="s">
        <v>230</v>
      </c>
      <c r="C11" s="19" t="s">
        <v>121</v>
      </c>
      <c r="E11" s="20">
        <v>540438</v>
      </c>
      <c r="G11" s="21">
        <f>E11/E16</f>
        <v>4.9971324588424574E-4</v>
      </c>
      <c r="I11" s="20">
        <v>540438</v>
      </c>
      <c r="K11" s="21">
        <f>I11/I16</f>
        <v>1.0374228098684051E-4</v>
      </c>
    </row>
    <row r="12" spans="1:11" ht="18" x14ac:dyDescent="0.2">
      <c r="A12" s="18" t="s">
        <v>231</v>
      </c>
      <c r="C12" s="19" t="s">
        <v>108</v>
      </c>
      <c r="E12" s="20">
        <v>-34194853</v>
      </c>
      <c r="G12" s="21">
        <f>E12/E16</f>
        <v>-3.1618096775512895E-2</v>
      </c>
      <c r="I12" s="20">
        <v>78881474</v>
      </c>
      <c r="K12" s="21">
        <f>I12/I16</f>
        <v>1.5142058923251425E-2</v>
      </c>
    </row>
    <row r="13" spans="1:11" ht="18" x14ac:dyDescent="0.2">
      <c r="A13" s="18" t="s">
        <v>229</v>
      </c>
      <c r="C13" s="19" t="s">
        <v>232</v>
      </c>
      <c r="E13" s="7" t="s">
        <v>239</v>
      </c>
      <c r="G13" s="7" t="s">
        <v>239</v>
      </c>
      <c r="H13" s="19"/>
      <c r="I13" s="20">
        <v>2911736892</v>
      </c>
      <c r="K13" s="21">
        <f>I13/I16</f>
        <v>0.55893594974745242</v>
      </c>
    </row>
    <row r="14" spans="1:11" ht="18" x14ac:dyDescent="0.2">
      <c r="A14" s="18" t="s">
        <v>231</v>
      </c>
      <c r="C14" s="19" t="s">
        <v>233</v>
      </c>
      <c r="E14" s="7" t="s">
        <v>239</v>
      </c>
      <c r="G14" s="7" t="s">
        <v>239</v>
      </c>
      <c r="H14" s="19"/>
      <c r="I14" s="20">
        <v>88304359</v>
      </c>
      <c r="K14" s="21">
        <f>I14/I16</f>
        <v>1.6950872484430848E-2</v>
      </c>
    </row>
    <row r="15" spans="1:11" ht="18" x14ac:dyDescent="0.2">
      <c r="A15" s="18" t="s">
        <v>234</v>
      </c>
      <c r="C15" s="19" t="s">
        <v>119</v>
      </c>
      <c r="E15" s="7" t="s">
        <v>239</v>
      </c>
      <c r="G15" s="7" t="s">
        <v>239</v>
      </c>
      <c r="H15" s="19"/>
      <c r="I15" s="20">
        <v>522300925</v>
      </c>
      <c r="K15" s="21">
        <f>I15/I16</f>
        <v>0.10026069469770207</v>
      </c>
    </row>
    <row r="16" spans="1:11" ht="18" x14ac:dyDescent="0.2">
      <c r="A16" s="22" t="s">
        <v>36</v>
      </c>
      <c r="E16" s="22">
        <f>SUM(E9:$E$15)</f>
        <v>1081496247</v>
      </c>
      <c r="G16" s="23">
        <f>SUM(G9:$G$15)</f>
        <v>1</v>
      </c>
      <c r="I16" s="22">
        <f>SUM(I9:$I$15)</f>
        <v>5209428546</v>
      </c>
      <c r="K16" s="23">
        <f>SUM(K9:$K$15)</f>
        <v>1.0000000000000002</v>
      </c>
    </row>
    <row r="17" spans="5:11" ht="18" x14ac:dyDescent="0.2">
      <c r="E17" s="24"/>
      <c r="G17" s="24"/>
      <c r="I17" s="4"/>
      <c r="K17" s="24"/>
    </row>
  </sheetData>
  <mergeCells count="7">
    <mergeCell ref="A1:K1"/>
    <mergeCell ref="A2:K2"/>
    <mergeCell ref="A3:K3"/>
    <mergeCell ref="A5:K5"/>
    <mergeCell ref="A7:C7"/>
    <mergeCell ref="E7:G7"/>
    <mergeCell ref="I7:K7"/>
  </mergeCells>
  <pageMargins left="0.7" right="0.7" top="0.75" bottom="0.75" header="0.3" footer="0.3"/>
  <pageSetup paperSize="9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E12"/>
  <sheetViews>
    <sheetView rightToLeft="1" tabSelected="1" workbookViewId="0">
      <selection activeCell="H16" sqref="H16"/>
    </sheetView>
  </sheetViews>
  <sheetFormatPr defaultRowHeight="14.25" x14ac:dyDescent="0.2"/>
  <cols>
    <col min="1" max="1" width="25.625" style="2" customWidth="1"/>
    <col min="2" max="2" width="1.375" style="2" customWidth="1"/>
    <col min="3" max="3" width="18.5" style="2" customWidth="1"/>
    <col min="4" max="4" width="1.375" style="2" customWidth="1"/>
    <col min="5" max="5" width="18.5" style="2" customWidth="1"/>
    <col min="6" max="16384" width="9" style="2"/>
  </cols>
  <sheetData>
    <row r="1" spans="1:5" ht="20.100000000000001" customHeight="1" x14ac:dyDescent="0.2">
      <c r="A1" s="14" t="s">
        <v>0</v>
      </c>
      <c r="B1" s="15"/>
      <c r="C1" s="15"/>
      <c r="D1" s="15"/>
      <c r="E1" s="15"/>
    </row>
    <row r="2" spans="1:5" ht="20.100000000000001" customHeight="1" x14ac:dyDescent="0.2">
      <c r="A2" s="14" t="s">
        <v>123</v>
      </c>
      <c r="B2" s="15"/>
      <c r="C2" s="15"/>
      <c r="D2" s="15"/>
      <c r="E2" s="15"/>
    </row>
    <row r="3" spans="1:5" ht="20.100000000000001" customHeight="1" x14ac:dyDescent="0.2">
      <c r="A3" s="14" t="s">
        <v>2</v>
      </c>
      <c r="B3" s="15"/>
      <c r="C3" s="15"/>
      <c r="D3" s="15"/>
      <c r="E3" s="15"/>
    </row>
    <row r="5" spans="1:5" ht="19.5" x14ac:dyDescent="0.2">
      <c r="A5" s="16" t="s">
        <v>235</v>
      </c>
      <c r="B5" s="15"/>
      <c r="C5" s="15"/>
      <c r="D5" s="15"/>
      <c r="E5" s="15"/>
    </row>
    <row r="7" spans="1:5" ht="19.5" x14ac:dyDescent="0.2">
      <c r="C7" s="25" t="s">
        <v>139</v>
      </c>
      <c r="E7" s="25" t="s">
        <v>7</v>
      </c>
    </row>
    <row r="8" spans="1:5" ht="19.5" x14ac:dyDescent="0.2">
      <c r="A8" s="5" t="s">
        <v>135</v>
      </c>
      <c r="C8" s="5" t="s">
        <v>99</v>
      </c>
      <c r="E8" s="5" t="s">
        <v>99</v>
      </c>
    </row>
    <row r="9" spans="1:5" ht="18" x14ac:dyDescent="0.2">
      <c r="A9" s="18" t="s">
        <v>236</v>
      </c>
      <c r="C9" s="20">
        <v>-68966</v>
      </c>
      <c r="E9" s="20">
        <v>162429668</v>
      </c>
    </row>
    <row r="10" spans="1:5" ht="18" x14ac:dyDescent="0.2">
      <c r="A10" s="18" t="s">
        <v>237</v>
      </c>
      <c r="C10" s="7" t="s">
        <v>239</v>
      </c>
      <c r="D10" s="19"/>
      <c r="E10" s="20">
        <v>544441379</v>
      </c>
    </row>
    <row r="11" spans="1:5" ht="18.75" thickBot="1" x14ac:dyDescent="0.25">
      <c r="A11" s="22" t="s">
        <v>36</v>
      </c>
      <c r="C11" s="22">
        <f>SUM(C9:$C$10)</f>
        <v>-68966</v>
      </c>
      <c r="E11" s="22">
        <f>SUM(E9:$E$10)</f>
        <v>706871047</v>
      </c>
    </row>
    <row r="12" spans="1:5" ht="18.75" thickTop="1" x14ac:dyDescent="0.2">
      <c r="C12" s="24"/>
      <c r="E12" s="4"/>
    </row>
  </sheetData>
  <mergeCells count="4">
    <mergeCell ref="A1:E1"/>
    <mergeCell ref="A2:E2"/>
    <mergeCell ref="A3:E3"/>
    <mergeCell ref="A5:E5"/>
  </mergeCells>
  <pageMargins left="0.7" right="0.7" top="0.75" bottom="0.75" header="0.3" footer="0.3"/>
  <pageSetup paperSize="9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Y38"/>
  <sheetViews>
    <sheetView rightToLeft="1" zoomScale="85" zoomScaleNormal="85" workbookViewId="0">
      <selection activeCell="A2" sqref="A2:W2"/>
    </sheetView>
  </sheetViews>
  <sheetFormatPr defaultRowHeight="14.25" x14ac:dyDescent="0.2"/>
  <cols>
    <col min="1" max="1" width="22.5" style="2" bestFit="1" customWidth="1"/>
    <col min="2" max="2" width="1.375" style="2" customWidth="1"/>
    <col min="3" max="3" width="11" style="2" bestFit="1" customWidth="1"/>
    <col min="4" max="4" width="1.375" style="2" customWidth="1"/>
    <col min="5" max="5" width="16.25" style="2" bestFit="1" customWidth="1"/>
    <col min="6" max="6" width="1.375" style="2" customWidth="1"/>
    <col min="7" max="7" width="16.25" style="2" bestFit="1" customWidth="1"/>
    <col min="8" max="8" width="1.375" style="2" customWidth="1"/>
    <col min="9" max="9" width="4.25" style="2" bestFit="1" customWidth="1"/>
    <col min="10" max="10" width="10" style="2" bestFit="1" customWidth="1"/>
    <col min="11" max="11" width="1.375" style="2" customWidth="1"/>
    <col min="12" max="12" width="4.25" style="2" bestFit="1" customWidth="1"/>
    <col min="13" max="13" width="8.125" style="2" bestFit="1" customWidth="1"/>
    <col min="14" max="14" width="1.375" style="2" customWidth="1"/>
    <col min="15" max="15" width="11" style="2" bestFit="1" customWidth="1"/>
    <col min="16" max="16" width="1.375" style="2" customWidth="1"/>
    <col min="17" max="17" width="12.625" style="2" bestFit="1" customWidth="1"/>
    <col min="18" max="18" width="1.375" style="2" customWidth="1"/>
    <col min="19" max="19" width="16.25" style="2" bestFit="1" customWidth="1"/>
    <col min="20" max="20" width="1.375" style="2" customWidth="1"/>
    <col min="21" max="21" width="16.25" style="2" bestFit="1" customWidth="1"/>
    <col min="22" max="22" width="1.375" style="2" customWidth="1"/>
    <col min="23" max="23" width="14.875" style="2" bestFit="1" customWidth="1"/>
    <col min="24" max="24" width="18.375" style="2" bestFit="1" customWidth="1"/>
    <col min="25" max="25" width="14.875" style="2" bestFit="1" customWidth="1"/>
    <col min="26" max="16384" width="9" style="2"/>
  </cols>
  <sheetData>
    <row r="1" spans="1:25" ht="20.100000000000001" customHeight="1" x14ac:dyDescent="0.2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</row>
    <row r="2" spans="1:25" ht="20.100000000000001" customHeight="1" x14ac:dyDescent="0.2">
      <c r="A2" s="14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</row>
    <row r="3" spans="1:25" ht="20.100000000000001" customHeight="1" x14ac:dyDescent="0.2">
      <c r="A3" s="14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</row>
    <row r="5" spans="1:25" ht="19.5" x14ac:dyDescent="0.2">
      <c r="A5" s="16" t="s">
        <v>3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</row>
    <row r="6" spans="1:25" ht="19.5" x14ac:dyDescent="0.2">
      <c r="A6" s="16" t="s">
        <v>4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</row>
    <row r="8" spans="1:25" ht="19.5" x14ac:dyDescent="0.2">
      <c r="C8" s="17" t="s">
        <v>5</v>
      </c>
      <c r="D8" s="13"/>
      <c r="E8" s="13"/>
      <c r="F8" s="13"/>
      <c r="G8" s="13"/>
      <c r="I8" s="17" t="s">
        <v>6</v>
      </c>
      <c r="J8" s="13"/>
      <c r="K8" s="13"/>
      <c r="L8" s="13"/>
      <c r="M8" s="13"/>
      <c r="O8" s="17" t="s">
        <v>7</v>
      </c>
      <c r="P8" s="13"/>
      <c r="Q8" s="13"/>
      <c r="R8" s="13"/>
      <c r="S8" s="13"/>
      <c r="T8" s="13"/>
      <c r="U8" s="13"/>
      <c r="V8" s="13"/>
      <c r="W8" s="13"/>
    </row>
    <row r="9" spans="1:25" ht="22.5" customHeight="1" x14ac:dyDescent="0.2">
      <c r="A9" s="38" t="s">
        <v>8</v>
      </c>
      <c r="C9" s="38" t="s">
        <v>9</v>
      </c>
      <c r="E9" s="38" t="s">
        <v>10</v>
      </c>
      <c r="G9" s="38" t="s">
        <v>11</v>
      </c>
      <c r="I9" s="46" t="s">
        <v>12</v>
      </c>
      <c r="J9" s="47"/>
      <c r="L9" s="46" t="s">
        <v>13</v>
      </c>
      <c r="M9" s="47"/>
      <c r="O9" s="38" t="s">
        <v>9</v>
      </c>
      <c r="Q9" s="40" t="s">
        <v>14</v>
      </c>
      <c r="S9" s="38" t="s">
        <v>10</v>
      </c>
      <c r="U9" s="38" t="s">
        <v>11</v>
      </c>
      <c r="W9" s="39" t="s">
        <v>15</v>
      </c>
    </row>
    <row r="10" spans="1:25" ht="33.75" customHeight="1" x14ac:dyDescent="0.2">
      <c r="A10" s="41"/>
      <c r="C10" s="41"/>
      <c r="E10" s="41"/>
      <c r="G10" s="41"/>
      <c r="I10" s="43" t="s">
        <v>9</v>
      </c>
      <c r="J10" s="43" t="s">
        <v>10</v>
      </c>
      <c r="L10" s="43" t="s">
        <v>9</v>
      </c>
      <c r="M10" s="43" t="s">
        <v>16</v>
      </c>
      <c r="O10" s="41"/>
      <c r="Q10" s="41"/>
      <c r="S10" s="41"/>
      <c r="U10" s="41"/>
      <c r="W10" s="42"/>
    </row>
    <row r="11" spans="1:25" ht="18" x14ac:dyDescent="0.2">
      <c r="A11" s="44" t="s">
        <v>17</v>
      </c>
      <c r="C11" s="20">
        <v>206249</v>
      </c>
      <c r="E11" s="20">
        <v>11273373645</v>
      </c>
      <c r="G11" s="20">
        <v>29910018028</v>
      </c>
      <c r="I11" s="50" t="s">
        <v>239</v>
      </c>
      <c r="J11" s="50" t="s">
        <v>239</v>
      </c>
      <c r="L11" s="50" t="s">
        <v>239</v>
      </c>
      <c r="M11" s="50" t="s">
        <v>239</v>
      </c>
      <c r="N11" s="19"/>
      <c r="O11" s="20">
        <v>206249</v>
      </c>
      <c r="Q11" s="20">
        <v>134435</v>
      </c>
      <c r="S11" s="20">
        <v>11273373645</v>
      </c>
      <c r="U11" s="20">
        <v>27562108163</v>
      </c>
      <c r="W11" s="21">
        <v>3.9924313395491191E-2</v>
      </c>
      <c r="X11" s="37"/>
      <c r="Y11" s="37"/>
    </row>
    <row r="12" spans="1:25" ht="18" x14ac:dyDescent="0.2">
      <c r="A12" s="44" t="s">
        <v>18</v>
      </c>
      <c r="C12" s="20">
        <v>3685459</v>
      </c>
      <c r="E12" s="20">
        <v>6529795984</v>
      </c>
      <c r="G12" s="20">
        <v>17584946491</v>
      </c>
      <c r="I12" s="50" t="s">
        <v>239</v>
      </c>
      <c r="J12" s="50" t="s">
        <v>239</v>
      </c>
      <c r="L12" s="50" t="s">
        <v>239</v>
      </c>
      <c r="M12" s="50" t="s">
        <v>239</v>
      </c>
      <c r="N12" s="19"/>
      <c r="O12" s="20">
        <v>3685459</v>
      </c>
      <c r="Q12" s="20">
        <v>4450</v>
      </c>
      <c r="S12" s="20">
        <v>6529795984</v>
      </c>
      <c r="U12" s="20">
        <v>16302710809</v>
      </c>
      <c r="W12" s="21">
        <v>2.361483133602699E-2</v>
      </c>
    </row>
    <row r="13" spans="1:25" ht="18" x14ac:dyDescent="0.2">
      <c r="A13" s="44" t="s">
        <v>19</v>
      </c>
      <c r="C13" s="20">
        <v>40000</v>
      </c>
      <c r="E13" s="20">
        <v>69482446</v>
      </c>
      <c r="G13" s="20">
        <v>514122659</v>
      </c>
      <c r="I13" s="50" t="s">
        <v>239</v>
      </c>
      <c r="J13" s="50" t="s">
        <v>239</v>
      </c>
      <c r="L13" s="50" t="s">
        <v>239</v>
      </c>
      <c r="M13" s="50" t="s">
        <v>239</v>
      </c>
      <c r="N13" s="19"/>
      <c r="O13" s="20">
        <v>40000</v>
      </c>
      <c r="Q13" s="20">
        <v>13580</v>
      </c>
      <c r="S13" s="20">
        <v>69482446</v>
      </c>
      <c r="U13" s="20">
        <v>539967959</v>
      </c>
      <c r="W13" s="21">
        <v>7.8215533772483647E-4</v>
      </c>
    </row>
    <row r="14" spans="1:25" ht="18" x14ac:dyDescent="0.2">
      <c r="A14" s="44" t="s">
        <v>20</v>
      </c>
      <c r="C14" s="20">
        <v>3000000</v>
      </c>
      <c r="E14" s="20">
        <v>36469500738</v>
      </c>
      <c r="G14" s="20">
        <v>34980619500</v>
      </c>
      <c r="I14" s="50" t="s">
        <v>239</v>
      </c>
      <c r="J14" s="50" t="s">
        <v>239</v>
      </c>
      <c r="L14" s="50" t="s">
        <v>239</v>
      </c>
      <c r="M14" s="50" t="s">
        <v>239</v>
      </c>
      <c r="N14" s="19"/>
      <c r="O14" s="20">
        <v>3000000</v>
      </c>
      <c r="Q14" s="20">
        <v>10480</v>
      </c>
      <c r="S14" s="20">
        <v>36469500738</v>
      </c>
      <c r="U14" s="20">
        <v>31252932000</v>
      </c>
      <c r="W14" s="21">
        <v>4.5270552031683328E-2</v>
      </c>
    </row>
    <row r="15" spans="1:25" ht="18" x14ac:dyDescent="0.2">
      <c r="A15" s="44" t="s">
        <v>21</v>
      </c>
      <c r="C15" s="20">
        <v>192</v>
      </c>
      <c r="E15" s="20">
        <v>7648535</v>
      </c>
      <c r="G15" s="20">
        <v>12765892</v>
      </c>
      <c r="I15" s="50" t="s">
        <v>239</v>
      </c>
      <c r="J15" s="50" t="s">
        <v>239</v>
      </c>
      <c r="L15" s="50" t="s">
        <v>239</v>
      </c>
      <c r="M15" s="50" t="s">
        <v>239</v>
      </c>
      <c r="N15" s="19"/>
      <c r="O15" s="20">
        <v>192</v>
      </c>
      <c r="Q15" s="20">
        <v>58968</v>
      </c>
      <c r="S15" s="20">
        <v>7648535</v>
      </c>
      <c r="U15" s="20">
        <v>11254491</v>
      </c>
      <c r="W15" s="48">
        <v>1.6302375098938293E-5</v>
      </c>
    </row>
    <row r="16" spans="1:25" ht="18" x14ac:dyDescent="0.2">
      <c r="A16" s="44" t="s">
        <v>22</v>
      </c>
      <c r="C16" s="20">
        <v>408266</v>
      </c>
      <c r="E16" s="20">
        <v>30676870174</v>
      </c>
      <c r="G16" s="20">
        <v>14367435006</v>
      </c>
      <c r="I16" s="50" t="s">
        <v>239</v>
      </c>
      <c r="J16" s="50" t="s">
        <v>239</v>
      </c>
      <c r="L16" s="50" t="s">
        <v>239</v>
      </c>
      <c r="M16" s="50" t="s">
        <v>239</v>
      </c>
      <c r="N16" s="19"/>
      <c r="O16" s="20">
        <v>408266</v>
      </c>
      <c r="Q16" s="20">
        <v>34310</v>
      </c>
      <c r="S16" s="20">
        <v>30676870174</v>
      </c>
      <c r="U16" s="20">
        <v>13924261202</v>
      </c>
      <c r="W16" s="21">
        <v>2.0169595327820457E-2</v>
      </c>
    </row>
    <row r="17" spans="1:23" ht="18" x14ac:dyDescent="0.2">
      <c r="A17" s="44" t="s">
        <v>24</v>
      </c>
      <c r="C17" s="20">
        <v>812425</v>
      </c>
      <c r="E17" s="20">
        <v>7887194604</v>
      </c>
      <c r="G17" s="20">
        <v>12598420711</v>
      </c>
      <c r="I17" s="50" t="s">
        <v>239</v>
      </c>
      <c r="J17" s="50" t="s">
        <v>239</v>
      </c>
      <c r="L17" s="50" t="s">
        <v>239</v>
      </c>
      <c r="M17" s="50" t="s">
        <v>239</v>
      </c>
      <c r="N17" s="19"/>
      <c r="O17" s="20">
        <v>812425</v>
      </c>
      <c r="Q17" s="20">
        <v>14760</v>
      </c>
      <c r="S17" s="20">
        <v>7887194604</v>
      </c>
      <c r="U17" s="20">
        <v>11920044212</v>
      </c>
      <c r="W17" s="21">
        <v>1.7266443408231639E-2</v>
      </c>
    </row>
    <row r="18" spans="1:23" ht="18" x14ac:dyDescent="0.2">
      <c r="A18" s="44" t="s">
        <v>25</v>
      </c>
      <c r="C18" s="20">
        <v>5000000</v>
      </c>
      <c r="E18" s="20">
        <v>68072194344</v>
      </c>
      <c r="G18" s="20">
        <v>70428442489</v>
      </c>
      <c r="I18" s="50" t="s">
        <v>239</v>
      </c>
      <c r="J18" s="50" t="s">
        <v>239</v>
      </c>
      <c r="L18" s="50" t="s">
        <v>239</v>
      </c>
      <c r="M18" s="50" t="s">
        <v>239</v>
      </c>
      <c r="N18" s="19"/>
      <c r="O18" s="20">
        <v>5000000</v>
      </c>
      <c r="Q18" s="20">
        <v>12350</v>
      </c>
      <c r="S18" s="20">
        <v>68072194344</v>
      </c>
      <c r="U18" s="20">
        <v>61382587489</v>
      </c>
      <c r="W18" s="21">
        <v>8.8914013595912486E-2</v>
      </c>
    </row>
    <row r="19" spans="1:23" ht="18" x14ac:dyDescent="0.2">
      <c r="A19" s="44" t="s">
        <v>28</v>
      </c>
      <c r="C19" s="20">
        <v>251380</v>
      </c>
      <c r="E19" s="20">
        <v>9942361728</v>
      </c>
      <c r="G19" s="20">
        <v>7501526356</v>
      </c>
      <c r="I19" s="50" t="s">
        <v>239</v>
      </c>
      <c r="J19" s="50" t="s">
        <v>239</v>
      </c>
      <c r="L19" s="50" t="s">
        <v>239</v>
      </c>
      <c r="M19" s="50" t="s">
        <v>239</v>
      </c>
      <c r="N19" s="19"/>
      <c r="O19" s="20">
        <v>251380</v>
      </c>
      <c r="Q19" s="20">
        <v>27390</v>
      </c>
      <c r="S19" s="20">
        <v>9942361728</v>
      </c>
      <c r="U19" s="20">
        <v>6844330676</v>
      </c>
      <c r="W19" s="21">
        <v>9.9141619093499559E-3</v>
      </c>
    </row>
    <row r="20" spans="1:23" ht="18" x14ac:dyDescent="0.2">
      <c r="A20" s="44" t="s">
        <v>29</v>
      </c>
      <c r="C20" s="20">
        <v>2000000</v>
      </c>
      <c r="E20" s="20">
        <v>30084836851</v>
      </c>
      <c r="G20" s="20">
        <v>27058041000</v>
      </c>
      <c r="I20" s="50" t="s">
        <v>239</v>
      </c>
      <c r="J20" s="50" t="s">
        <v>239</v>
      </c>
      <c r="L20" s="50" t="s">
        <v>239</v>
      </c>
      <c r="M20" s="50" t="s">
        <v>239</v>
      </c>
      <c r="N20" s="19"/>
      <c r="O20" s="20">
        <v>2000000</v>
      </c>
      <c r="Q20" s="20">
        <v>11280</v>
      </c>
      <c r="S20" s="20">
        <v>30084836851</v>
      </c>
      <c r="U20" s="20">
        <v>22425768000</v>
      </c>
      <c r="W20" s="21">
        <v>3.2484212908230788E-2</v>
      </c>
    </row>
    <row r="21" spans="1:23" ht="18" x14ac:dyDescent="0.2">
      <c r="A21" s="44" t="s">
        <v>30</v>
      </c>
      <c r="C21" s="20">
        <v>722222</v>
      </c>
      <c r="E21" s="20">
        <v>5304189974</v>
      </c>
      <c r="G21" s="20">
        <v>12290872218</v>
      </c>
      <c r="I21" s="50" t="s">
        <v>239</v>
      </c>
      <c r="J21" s="50" t="s">
        <v>239</v>
      </c>
      <c r="L21" s="50" t="s">
        <v>239</v>
      </c>
      <c r="M21" s="50" t="s">
        <v>239</v>
      </c>
      <c r="N21" s="19"/>
      <c r="O21" s="20">
        <v>722222</v>
      </c>
      <c r="Q21" s="20">
        <v>17110</v>
      </c>
      <c r="S21" s="20">
        <v>5304189974</v>
      </c>
      <c r="U21" s="20">
        <v>12283692970</v>
      </c>
      <c r="W21" s="21">
        <v>1.7793196546794642E-2</v>
      </c>
    </row>
    <row r="22" spans="1:23" ht="18" x14ac:dyDescent="0.2">
      <c r="A22" s="44" t="s">
        <v>31</v>
      </c>
      <c r="C22" s="20">
        <v>49019</v>
      </c>
      <c r="E22" s="20">
        <v>375088022</v>
      </c>
      <c r="G22" s="20">
        <v>714830027</v>
      </c>
      <c r="I22" s="50" t="s">
        <v>239</v>
      </c>
      <c r="J22" s="50" t="s">
        <v>239</v>
      </c>
      <c r="L22" s="50" t="s">
        <v>239</v>
      </c>
      <c r="M22" s="50" t="s">
        <v>239</v>
      </c>
      <c r="N22" s="19"/>
      <c r="O22" s="20">
        <v>49019</v>
      </c>
      <c r="Q22" s="20">
        <v>11460</v>
      </c>
      <c r="S22" s="20">
        <v>375088022</v>
      </c>
      <c r="U22" s="20">
        <v>558415275</v>
      </c>
      <c r="W22" s="21">
        <v>8.0887667634429485E-4</v>
      </c>
    </row>
    <row r="23" spans="1:23" ht="18" x14ac:dyDescent="0.2">
      <c r="A23" s="44" t="s">
        <v>32</v>
      </c>
      <c r="C23" s="20">
        <v>600000</v>
      </c>
      <c r="E23" s="20">
        <v>9602481006</v>
      </c>
      <c r="G23" s="20">
        <v>12966388200</v>
      </c>
      <c r="I23" s="50" t="s">
        <v>239</v>
      </c>
      <c r="J23" s="50" t="s">
        <v>239</v>
      </c>
      <c r="L23" s="50" t="s">
        <v>239</v>
      </c>
      <c r="M23" s="50" t="s">
        <v>239</v>
      </c>
      <c r="N23" s="19"/>
      <c r="O23" s="20">
        <v>600000</v>
      </c>
      <c r="Q23" s="20">
        <v>19560</v>
      </c>
      <c r="S23" s="20">
        <v>9602481006</v>
      </c>
      <c r="U23" s="20">
        <v>11666170800</v>
      </c>
      <c r="W23" s="21">
        <v>1.6898702246941334E-2</v>
      </c>
    </row>
    <row r="24" spans="1:23" ht="18" x14ac:dyDescent="0.2">
      <c r="A24" s="44" t="s">
        <v>33</v>
      </c>
      <c r="C24" s="20">
        <v>1300000</v>
      </c>
      <c r="E24" s="20">
        <v>10961667629</v>
      </c>
      <c r="G24" s="20">
        <v>15575670045</v>
      </c>
      <c r="I24" s="50" t="s">
        <v>239</v>
      </c>
      <c r="J24" s="50" t="s">
        <v>239</v>
      </c>
      <c r="L24" s="50" t="s">
        <v>239</v>
      </c>
      <c r="M24" s="50" t="s">
        <v>239</v>
      </c>
      <c r="N24" s="19"/>
      <c r="O24" s="20">
        <v>1300000</v>
      </c>
      <c r="Q24" s="20">
        <v>10299</v>
      </c>
      <c r="S24" s="20">
        <v>10961667629</v>
      </c>
      <c r="U24" s="20">
        <v>13309037235</v>
      </c>
      <c r="W24" s="21">
        <v>1.9278430025019038E-2</v>
      </c>
    </row>
    <row r="25" spans="1:23" ht="18" x14ac:dyDescent="0.2">
      <c r="A25" s="44" t="s">
        <v>34</v>
      </c>
      <c r="C25" s="20">
        <v>720000</v>
      </c>
      <c r="E25" s="20">
        <v>50241911058</v>
      </c>
      <c r="G25" s="20">
        <v>48382401600</v>
      </c>
      <c r="I25" s="50" t="s">
        <v>239</v>
      </c>
      <c r="J25" s="50" t="s">
        <v>239</v>
      </c>
      <c r="L25" s="50" t="s">
        <v>239</v>
      </c>
      <c r="M25" s="50" t="s">
        <v>239</v>
      </c>
      <c r="N25" s="19"/>
      <c r="O25" s="20">
        <v>720000</v>
      </c>
      <c r="Q25" s="20">
        <v>62050</v>
      </c>
      <c r="S25" s="20">
        <v>50241911058</v>
      </c>
      <c r="U25" s="20">
        <v>44410177800</v>
      </c>
      <c r="W25" s="21">
        <v>6.4329108860288947E-2</v>
      </c>
    </row>
    <row r="26" spans="1:23" ht="18" x14ac:dyDescent="0.2">
      <c r="A26" s="44" t="s">
        <v>35</v>
      </c>
      <c r="C26" s="20">
        <v>450000</v>
      </c>
      <c r="E26" s="20">
        <v>42131577349</v>
      </c>
      <c r="G26" s="20">
        <v>40225923135</v>
      </c>
      <c r="I26" s="50" t="s">
        <v>239</v>
      </c>
      <c r="J26" s="50" t="s">
        <v>239</v>
      </c>
      <c r="L26" s="50" t="s">
        <v>239</v>
      </c>
      <c r="M26" s="50" t="s">
        <v>239</v>
      </c>
      <c r="N26" s="19"/>
      <c r="O26" s="20">
        <v>450000</v>
      </c>
      <c r="Q26" s="20">
        <v>85795</v>
      </c>
      <c r="S26" s="20">
        <v>42131577349</v>
      </c>
      <c r="U26" s="20">
        <v>38378033887</v>
      </c>
      <c r="W26" s="21">
        <v>5.5591417149441831E-2</v>
      </c>
    </row>
    <row r="27" spans="1:23" ht="18" x14ac:dyDescent="0.2">
      <c r="A27" s="44" t="s">
        <v>238</v>
      </c>
      <c r="C27" s="7" t="s">
        <v>239</v>
      </c>
      <c r="E27" s="20">
        <v>18</v>
      </c>
      <c r="G27" s="7" t="s">
        <v>239</v>
      </c>
      <c r="I27" s="50" t="s">
        <v>239</v>
      </c>
      <c r="J27" s="50" t="s">
        <v>239</v>
      </c>
      <c r="L27" s="50" t="s">
        <v>239</v>
      </c>
      <c r="M27" s="50" t="s">
        <v>239</v>
      </c>
      <c r="N27" s="19"/>
      <c r="O27" s="7" t="s">
        <v>239</v>
      </c>
      <c r="Q27" s="7" t="s">
        <v>239</v>
      </c>
      <c r="S27" s="20">
        <v>18</v>
      </c>
      <c r="U27" s="7" t="s">
        <v>239</v>
      </c>
      <c r="W27" s="8" t="s">
        <v>239</v>
      </c>
    </row>
    <row r="28" spans="1:23" ht="18.75" thickBot="1" x14ac:dyDescent="0.25">
      <c r="A28" s="22" t="s">
        <v>36</v>
      </c>
      <c r="C28" s="22">
        <f>SUM(C11:$C$26)</f>
        <v>19245212</v>
      </c>
      <c r="E28" s="22">
        <f>SUM(E11:$E$27)</f>
        <v>319630174105</v>
      </c>
      <c r="G28" s="22">
        <f>SUM(G11:$G$26)</f>
        <v>345112423357</v>
      </c>
      <c r="I28" s="22">
        <f>SUM(I11:$I$26)</f>
        <v>0</v>
      </c>
      <c r="J28" s="22">
        <f>SUM(J11:$J$26)</f>
        <v>0</v>
      </c>
      <c r="L28" s="22">
        <f>SUM(L11:$L$26)</f>
        <v>0</v>
      </c>
      <c r="M28" s="22">
        <f>SUM(M11:$M$26)</f>
        <v>0</v>
      </c>
      <c r="O28" s="22">
        <f>SUM(O11:$O$26)</f>
        <v>19245212</v>
      </c>
      <c r="Q28" s="22">
        <f>SUM(Q11:$Q$26)</f>
        <v>528277</v>
      </c>
      <c r="S28" s="22">
        <f>SUM(S11:$S$27)</f>
        <v>319630174105</v>
      </c>
      <c r="U28" s="22">
        <f>SUM(U11:$U$26)</f>
        <v>312771492968</v>
      </c>
      <c r="W28" s="23">
        <f>SUM(W11:$W$26)</f>
        <v>0.45305631313040062</v>
      </c>
    </row>
    <row r="29" spans="1:23" ht="18.75" thickTop="1" x14ac:dyDescent="0.2">
      <c r="C29" s="24"/>
      <c r="E29" s="24"/>
      <c r="G29" s="24"/>
      <c r="I29" s="24"/>
      <c r="J29" s="24"/>
      <c r="L29" s="24"/>
      <c r="M29" s="24"/>
      <c r="O29" s="24"/>
      <c r="Q29" s="24"/>
      <c r="S29" s="24"/>
      <c r="U29" s="24"/>
      <c r="W29" s="24"/>
    </row>
    <row r="30" spans="1:23" x14ac:dyDescent="0.2">
      <c r="C30" s="37"/>
      <c r="E30" s="37"/>
      <c r="G30" s="37"/>
      <c r="O30" s="37"/>
      <c r="S30" s="37"/>
      <c r="U30" s="37"/>
    </row>
    <row r="31" spans="1:23" x14ac:dyDescent="0.2">
      <c r="C31" s="37"/>
      <c r="E31" s="3"/>
      <c r="G31" s="37"/>
      <c r="O31" s="37"/>
      <c r="S31" s="3"/>
      <c r="U31" s="3"/>
    </row>
    <row r="32" spans="1:23" x14ac:dyDescent="0.2">
      <c r="C32" s="37"/>
      <c r="O32" s="37"/>
      <c r="U32" s="37"/>
    </row>
    <row r="33" spans="3:21" x14ac:dyDescent="0.2">
      <c r="C33" s="3"/>
      <c r="O33" s="3"/>
      <c r="U33" s="37"/>
    </row>
    <row r="35" spans="3:21" x14ac:dyDescent="0.2">
      <c r="U35" s="37"/>
    </row>
    <row r="36" spans="3:21" x14ac:dyDescent="0.2">
      <c r="U36" s="37"/>
    </row>
    <row r="38" spans="3:21" x14ac:dyDescent="0.2">
      <c r="U38" s="1"/>
    </row>
  </sheetData>
  <mergeCells count="19">
    <mergeCell ref="C8:G8"/>
    <mergeCell ref="I8:M8"/>
    <mergeCell ref="O8:W8"/>
    <mergeCell ref="A9:A10"/>
    <mergeCell ref="C9:C10"/>
    <mergeCell ref="E9:E10"/>
    <mergeCell ref="G9:G10"/>
    <mergeCell ref="I9:J9"/>
    <mergeCell ref="L9:M9"/>
    <mergeCell ref="O9:O10"/>
    <mergeCell ref="Q9:Q10"/>
    <mergeCell ref="S9:S10"/>
    <mergeCell ref="U9:U10"/>
    <mergeCell ref="W9:W10"/>
    <mergeCell ref="A1:W1"/>
    <mergeCell ref="A2:W2"/>
    <mergeCell ref="A3:W3"/>
    <mergeCell ref="A5:W5"/>
    <mergeCell ref="A6:W6"/>
  </mergeCells>
  <pageMargins left="0.7" right="0.7" top="0.75" bottom="0.75" header="0.3" footer="0.3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AI34"/>
  <sheetViews>
    <sheetView rightToLeft="1" zoomScale="145" zoomScaleNormal="145" workbookViewId="0">
      <selection sqref="A1:AI1"/>
    </sheetView>
  </sheetViews>
  <sheetFormatPr defaultRowHeight="18" x14ac:dyDescent="0.45"/>
  <cols>
    <col min="1" max="1" width="17.125" style="29" bestFit="1" customWidth="1"/>
    <col min="2" max="2" width="1.375" style="29" customWidth="1"/>
    <col min="3" max="3" width="11.375" style="29" customWidth="1"/>
    <col min="4" max="4" width="1.375" style="29" customWidth="1"/>
    <col min="5" max="5" width="12" style="29" customWidth="1"/>
    <col min="6" max="6" width="1.625" style="29" customWidth="1"/>
    <col min="7" max="7" width="12.25" style="29" bestFit="1" customWidth="1"/>
    <col min="8" max="8" width="1.375" style="29" customWidth="1"/>
    <col min="9" max="9" width="9.5" style="29" bestFit="1" customWidth="1"/>
    <col min="10" max="10" width="1.375" style="29" customWidth="1"/>
    <col min="11" max="11" width="9.875" style="29" bestFit="1" customWidth="1"/>
    <col min="12" max="12" width="1.375" style="29" customWidth="1"/>
    <col min="13" max="13" width="9.5" style="29" bestFit="1" customWidth="1"/>
    <col min="14" max="14" width="1.375" style="29" customWidth="1"/>
    <col min="15" max="15" width="7.25" style="29" bestFit="1" customWidth="1"/>
    <col min="16" max="16" width="1.375" style="29" customWidth="1"/>
    <col min="17" max="17" width="13.375" style="29" bestFit="1" customWidth="1"/>
    <col min="18" max="18" width="1.375" style="29" customWidth="1"/>
    <col min="19" max="19" width="13.375" style="29" bestFit="1" customWidth="1"/>
    <col min="20" max="20" width="1.375" style="29" customWidth="1"/>
    <col min="21" max="21" width="3.5" style="29" bestFit="1" customWidth="1"/>
    <col min="22" max="22" width="8.125" style="29" bestFit="1" customWidth="1"/>
    <col min="23" max="23" width="1.375" style="29" customWidth="1"/>
    <col min="24" max="24" width="3.5" style="29" bestFit="1" customWidth="1"/>
    <col min="25" max="25" width="6.375" style="29" bestFit="1" customWidth="1"/>
    <col min="26" max="26" width="1.375" style="29" customWidth="1"/>
    <col min="27" max="27" width="7.25" style="29" bestFit="1" customWidth="1"/>
    <col min="28" max="28" width="1.375" style="29" customWidth="1"/>
    <col min="29" max="29" width="9.25" style="29" customWidth="1"/>
    <col min="30" max="30" width="1.375" style="29" customWidth="1"/>
    <col min="31" max="31" width="13.375" style="29" bestFit="1" customWidth="1"/>
    <col min="32" max="32" width="1.375" style="29" customWidth="1"/>
    <col min="33" max="33" width="13.375" style="29" bestFit="1" customWidth="1"/>
    <col min="34" max="34" width="1.375" style="29" customWidth="1"/>
    <col min="35" max="35" width="7" style="29" customWidth="1"/>
    <col min="36" max="16384" width="9" style="29"/>
  </cols>
  <sheetData>
    <row r="1" spans="1:35" ht="20.100000000000001" customHeight="1" x14ac:dyDescent="0.45">
      <c r="A1" s="14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1:35" ht="20.100000000000001" customHeight="1" x14ac:dyDescent="0.45">
      <c r="A2" s="14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1:35" ht="20.100000000000001" customHeight="1" x14ac:dyDescent="0.45">
      <c r="A3" s="14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5" spans="1:35" ht="19.5" x14ac:dyDescent="0.45">
      <c r="A5" s="16" t="s">
        <v>39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7" spans="1:35" ht="19.5" x14ac:dyDescent="0.45">
      <c r="C7" s="17" t="s">
        <v>40</v>
      </c>
      <c r="D7" s="30"/>
      <c r="E7" s="30"/>
      <c r="F7" s="30"/>
      <c r="G7" s="30"/>
      <c r="H7" s="30"/>
      <c r="I7" s="30"/>
      <c r="J7" s="30"/>
      <c r="K7" s="30"/>
      <c r="L7" s="30"/>
      <c r="M7" s="30"/>
      <c r="O7" s="17" t="s">
        <v>5</v>
      </c>
      <c r="P7" s="30"/>
      <c r="Q7" s="30"/>
      <c r="R7" s="30"/>
      <c r="S7" s="30"/>
      <c r="U7" s="17" t="s">
        <v>6</v>
      </c>
      <c r="V7" s="30"/>
      <c r="W7" s="30"/>
      <c r="X7" s="30"/>
      <c r="Y7" s="30"/>
      <c r="AA7" s="17" t="s">
        <v>7</v>
      </c>
      <c r="AB7" s="30"/>
      <c r="AC7" s="30"/>
      <c r="AD7" s="30"/>
      <c r="AE7" s="30"/>
      <c r="AF7" s="30"/>
      <c r="AG7" s="30"/>
      <c r="AH7" s="30"/>
      <c r="AI7" s="30"/>
    </row>
    <row r="8" spans="1:35" s="52" customFormat="1" ht="21.75" customHeight="1" x14ac:dyDescent="0.4">
      <c r="A8" s="51" t="s">
        <v>41</v>
      </c>
      <c r="C8" s="53" t="s">
        <v>42</v>
      </c>
      <c r="D8" s="54"/>
      <c r="E8" s="55" t="s">
        <v>43</v>
      </c>
      <c r="G8" s="56" t="s">
        <v>44</v>
      </c>
      <c r="I8" s="56" t="s">
        <v>45</v>
      </c>
      <c r="K8" s="56" t="s">
        <v>46</v>
      </c>
      <c r="M8" s="56" t="s">
        <v>38</v>
      </c>
      <c r="O8" s="51" t="s">
        <v>9</v>
      </c>
      <c r="Q8" s="51" t="s">
        <v>10</v>
      </c>
      <c r="S8" s="51" t="s">
        <v>11</v>
      </c>
      <c r="U8" s="51" t="s">
        <v>12</v>
      </c>
      <c r="V8" s="57"/>
      <c r="X8" s="51" t="s">
        <v>13</v>
      </c>
      <c r="Y8" s="57"/>
      <c r="AA8" s="51" t="s">
        <v>9</v>
      </c>
      <c r="AC8" s="55" t="s">
        <v>47</v>
      </c>
      <c r="AE8" s="51" t="s">
        <v>10</v>
      </c>
      <c r="AG8" s="51" t="s">
        <v>11</v>
      </c>
      <c r="AI8" s="55" t="s">
        <v>15</v>
      </c>
    </row>
    <row r="9" spans="1:35" s="52" customFormat="1" ht="33" customHeight="1" x14ac:dyDescent="0.4">
      <c r="A9" s="58"/>
      <c r="C9" s="59"/>
      <c r="D9" s="54"/>
      <c r="E9" s="59"/>
      <c r="G9" s="58"/>
      <c r="I9" s="58"/>
      <c r="K9" s="58"/>
      <c r="M9" s="58"/>
      <c r="O9" s="58"/>
      <c r="Q9" s="58"/>
      <c r="S9" s="58"/>
      <c r="U9" s="60" t="s">
        <v>9</v>
      </c>
      <c r="V9" s="60" t="s">
        <v>10</v>
      </c>
      <c r="X9" s="60" t="s">
        <v>9</v>
      </c>
      <c r="Y9" s="60" t="s">
        <v>16</v>
      </c>
      <c r="AA9" s="58"/>
      <c r="AC9" s="59"/>
      <c r="AE9" s="58"/>
      <c r="AG9" s="58"/>
      <c r="AI9" s="59"/>
    </row>
    <row r="10" spans="1:35" ht="36" x14ac:dyDescent="0.45">
      <c r="A10" s="44" t="s">
        <v>48</v>
      </c>
      <c r="C10" s="19" t="s">
        <v>49</v>
      </c>
      <c r="E10" s="19" t="s">
        <v>50</v>
      </c>
      <c r="G10" s="19" t="s">
        <v>51</v>
      </c>
      <c r="I10" s="19" t="s">
        <v>52</v>
      </c>
      <c r="K10" s="19" t="s">
        <v>239</v>
      </c>
      <c r="M10" s="19" t="s">
        <v>239</v>
      </c>
      <c r="O10" s="20">
        <v>44598</v>
      </c>
      <c r="Q10" s="20">
        <v>34922561783</v>
      </c>
      <c r="S10" s="20">
        <v>38238974789</v>
      </c>
      <c r="U10" s="49" t="s">
        <v>239</v>
      </c>
      <c r="V10" s="49" t="s">
        <v>239</v>
      </c>
      <c r="W10" s="61"/>
      <c r="X10" s="49" t="s">
        <v>239</v>
      </c>
      <c r="Y10" s="49" t="s">
        <v>239</v>
      </c>
      <c r="Z10" s="19"/>
      <c r="AA10" s="20">
        <v>44598</v>
      </c>
      <c r="AC10" s="20">
        <v>868256</v>
      </c>
      <c r="AE10" s="20">
        <v>34922561783</v>
      </c>
      <c r="AG10" s="20">
        <v>38715462638</v>
      </c>
      <c r="AI10" s="21">
        <v>5.6080190037346607E-2</v>
      </c>
    </row>
    <row r="11" spans="1:35" ht="36" x14ac:dyDescent="0.45">
      <c r="A11" s="44" t="s">
        <v>54</v>
      </c>
      <c r="C11" s="19" t="s">
        <v>49</v>
      </c>
      <c r="E11" s="19" t="s">
        <v>50</v>
      </c>
      <c r="G11" s="19" t="s">
        <v>51</v>
      </c>
      <c r="I11" s="19" t="s">
        <v>55</v>
      </c>
      <c r="K11" s="19" t="s">
        <v>239</v>
      </c>
      <c r="M11" s="19" t="s">
        <v>239</v>
      </c>
      <c r="O11" s="20">
        <v>3029</v>
      </c>
      <c r="Q11" s="20">
        <v>2310805588</v>
      </c>
      <c r="S11" s="20">
        <v>2397449002</v>
      </c>
      <c r="U11" s="49" t="s">
        <v>239</v>
      </c>
      <c r="V11" s="49" t="s">
        <v>239</v>
      </c>
      <c r="W11" s="61"/>
      <c r="X11" s="49" t="s">
        <v>239</v>
      </c>
      <c r="Y11" s="49" t="s">
        <v>239</v>
      </c>
      <c r="Z11" s="19"/>
      <c r="AA11" s="20">
        <v>3029</v>
      </c>
      <c r="AC11" s="20">
        <v>799460</v>
      </c>
      <c r="AE11" s="20">
        <v>2310805588</v>
      </c>
      <c r="AG11" s="20">
        <v>2421125431</v>
      </c>
      <c r="AI11" s="21">
        <v>3.507052867849878E-3</v>
      </c>
    </row>
    <row r="12" spans="1:35" ht="36" x14ac:dyDescent="0.45">
      <c r="A12" s="44" t="s">
        <v>56</v>
      </c>
      <c r="C12" s="19" t="s">
        <v>57</v>
      </c>
      <c r="E12" s="19" t="s">
        <v>50</v>
      </c>
      <c r="G12" s="19" t="s">
        <v>58</v>
      </c>
      <c r="I12" s="19" t="s">
        <v>59</v>
      </c>
      <c r="K12" s="19" t="s">
        <v>239</v>
      </c>
      <c r="M12" s="19" t="s">
        <v>239</v>
      </c>
      <c r="O12" s="20">
        <v>13853</v>
      </c>
      <c r="Q12" s="20">
        <v>10357012543</v>
      </c>
      <c r="S12" s="20">
        <v>10814877438</v>
      </c>
      <c r="U12" s="49" t="s">
        <v>239</v>
      </c>
      <c r="V12" s="49" t="s">
        <v>239</v>
      </c>
      <c r="W12" s="61"/>
      <c r="X12" s="49" t="s">
        <v>239</v>
      </c>
      <c r="Y12" s="49" t="s">
        <v>239</v>
      </c>
      <c r="Z12" s="19"/>
      <c r="AA12" s="20">
        <v>13853</v>
      </c>
      <c r="AC12" s="20">
        <v>792816</v>
      </c>
      <c r="AE12" s="20">
        <v>10357012543</v>
      </c>
      <c r="AG12" s="20">
        <v>10980889401</v>
      </c>
      <c r="AI12" s="21">
        <v>1.5906057229514672E-2</v>
      </c>
    </row>
    <row r="13" spans="1:35" ht="36" x14ac:dyDescent="0.45">
      <c r="A13" s="44" t="s">
        <v>60</v>
      </c>
      <c r="C13" s="19" t="s">
        <v>57</v>
      </c>
      <c r="E13" s="19" t="s">
        <v>50</v>
      </c>
      <c r="G13" s="19" t="s">
        <v>61</v>
      </c>
      <c r="I13" s="19" t="s">
        <v>62</v>
      </c>
      <c r="K13" s="19" t="s">
        <v>239</v>
      </c>
      <c r="M13" s="19" t="s">
        <v>239</v>
      </c>
      <c r="O13" s="20">
        <v>43499</v>
      </c>
      <c r="Q13" s="20">
        <v>32663216933</v>
      </c>
      <c r="S13" s="20">
        <v>33489246449</v>
      </c>
      <c r="U13" s="49" t="s">
        <v>239</v>
      </c>
      <c r="V13" s="49" t="s">
        <v>239</v>
      </c>
      <c r="W13" s="61"/>
      <c r="X13" s="49" t="s">
        <v>239</v>
      </c>
      <c r="Y13" s="49" t="s">
        <v>239</v>
      </c>
      <c r="Z13" s="19"/>
      <c r="AA13" s="20">
        <v>43499</v>
      </c>
      <c r="AC13" s="20">
        <v>780060</v>
      </c>
      <c r="AE13" s="20">
        <v>32663216933</v>
      </c>
      <c r="AG13" s="20">
        <v>33925679796</v>
      </c>
      <c r="AI13" s="21">
        <v>4.914208537026369E-2</v>
      </c>
    </row>
    <row r="14" spans="1:35" ht="36" x14ac:dyDescent="0.45">
      <c r="A14" s="44" t="s">
        <v>63</v>
      </c>
      <c r="C14" s="19" t="s">
        <v>57</v>
      </c>
      <c r="E14" s="19" t="s">
        <v>50</v>
      </c>
      <c r="G14" s="19" t="s">
        <v>64</v>
      </c>
      <c r="I14" s="19" t="s">
        <v>65</v>
      </c>
      <c r="K14" s="19" t="s">
        <v>239</v>
      </c>
      <c r="M14" s="19" t="s">
        <v>239</v>
      </c>
      <c r="O14" s="20">
        <v>48433</v>
      </c>
      <c r="Q14" s="20">
        <v>36239780001</v>
      </c>
      <c r="S14" s="20">
        <v>36959205984</v>
      </c>
      <c r="U14" s="49" t="s">
        <v>239</v>
      </c>
      <c r="V14" s="49" t="s">
        <v>239</v>
      </c>
      <c r="W14" s="61"/>
      <c r="X14" s="49" t="s">
        <v>239</v>
      </c>
      <c r="Y14" s="49" t="s">
        <v>239</v>
      </c>
      <c r="Z14" s="19"/>
      <c r="AA14" s="20">
        <v>48433</v>
      </c>
      <c r="AC14" s="20">
        <v>777661</v>
      </c>
      <c r="AE14" s="20">
        <v>36239780001</v>
      </c>
      <c r="AG14" s="20">
        <v>37657628530</v>
      </c>
      <c r="AI14" s="21">
        <v>5.4547894314593191E-2</v>
      </c>
    </row>
    <row r="15" spans="1:35" ht="36" x14ac:dyDescent="0.45">
      <c r="A15" s="44" t="s">
        <v>66</v>
      </c>
      <c r="C15" s="19" t="s">
        <v>57</v>
      </c>
      <c r="E15" s="19" t="s">
        <v>50</v>
      </c>
      <c r="G15" s="19" t="s">
        <v>67</v>
      </c>
      <c r="I15" s="19" t="s">
        <v>68</v>
      </c>
      <c r="K15" s="19" t="s">
        <v>239</v>
      </c>
      <c r="M15" s="19" t="s">
        <v>239</v>
      </c>
      <c r="O15" s="20">
        <v>40933</v>
      </c>
      <c r="Q15" s="20">
        <v>29794567974</v>
      </c>
      <c r="S15" s="20">
        <v>30776282386</v>
      </c>
      <c r="U15" s="49" t="s">
        <v>239</v>
      </c>
      <c r="V15" s="49" t="s">
        <v>239</v>
      </c>
      <c r="W15" s="61"/>
      <c r="X15" s="49" t="s">
        <v>239</v>
      </c>
      <c r="Y15" s="49" t="s">
        <v>239</v>
      </c>
      <c r="Z15" s="19"/>
      <c r="AA15" s="20">
        <v>40933</v>
      </c>
      <c r="AC15" s="20">
        <v>779041</v>
      </c>
      <c r="AE15" s="20">
        <v>29794567974</v>
      </c>
      <c r="AG15" s="20">
        <v>31882705465</v>
      </c>
      <c r="AI15" s="21">
        <v>4.6182792598918943E-2</v>
      </c>
    </row>
    <row r="16" spans="1:35" ht="36" x14ac:dyDescent="0.45">
      <c r="A16" s="44" t="s">
        <v>69</v>
      </c>
      <c r="C16" s="19" t="s">
        <v>57</v>
      </c>
      <c r="E16" s="19" t="s">
        <v>50</v>
      </c>
      <c r="G16" s="19" t="s">
        <v>70</v>
      </c>
      <c r="I16" s="19" t="s">
        <v>71</v>
      </c>
      <c r="K16" s="19" t="s">
        <v>239</v>
      </c>
      <c r="M16" s="19" t="s">
        <v>239</v>
      </c>
      <c r="O16" s="20">
        <v>20000</v>
      </c>
      <c r="Q16" s="20">
        <v>12162223999</v>
      </c>
      <c r="S16" s="20">
        <v>12078570362</v>
      </c>
      <c r="U16" s="49" t="s">
        <v>239</v>
      </c>
      <c r="V16" s="49" t="s">
        <v>239</v>
      </c>
      <c r="W16" s="61"/>
      <c r="X16" s="49" t="s">
        <v>239</v>
      </c>
      <c r="Y16" s="49" t="s">
        <v>239</v>
      </c>
      <c r="Z16" s="19"/>
      <c r="AA16" s="20">
        <v>20000</v>
      </c>
      <c r="AC16" s="20">
        <v>603650</v>
      </c>
      <c r="AE16" s="20">
        <v>12162223999</v>
      </c>
      <c r="AG16" s="20">
        <v>12070811769</v>
      </c>
      <c r="AI16" s="21">
        <v>1.7484833495083597E-2</v>
      </c>
    </row>
    <row r="17" spans="1:35" ht="36" x14ac:dyDescent="0.45">
      <c r="A17" s="44" t="s">
        <v>72</v>
      </c>
      <c r="C17" s="19" t="s">
        <v>49</v>
      </c>
      <c r="E17" s="19" t="s">
        <v>50</v>
      </c>
      <c r="G17" s="19" t="s">
        <v>73</v>
      </c>
      <c r="I17" s="19" t="s">
        <v>74</v>
      </c>
      <c r="K17" s="19" t="s">
        <v>239</v>
      </c>
      <c r="M17" s="19" t="s">
        <v>239</v>
      </c>
      <c r="O17" s="20">
        <v>22266</v>
      </c>
      <c r="Q17" s="20">
        <v>17549009875</v>
      </c>
      <c r="S17" s="20">
        <v>20494586943</v>
      </c>
      <c r="U17" s="49" t="s">
        <v>239</v>
      </c>
      <c r="V17" s="49" t="s">
        <v>239</v>
      </c>
      <c r="W17" s="61"/>
      <c r="X17" s="49" t="s">
        <v>239</v>
      </c>
      <c r="Y17" s="49" t="s">
        <v>239</v>
      </c>
      <c r="Z17" s="19"/>
      <c r="AA17" s="20">
        <v>22266</v>
      </c>
      <c r="AC17" s="20">
        <v>902863</v>
      </c>
      <c r="AE17" s="20">
        <v>17549009875</v>
      </c>
      <c r="AG17" s="20">
        <v>20099503863</v>
      </c>
      <c r="AI17" s="21">
        <v>2.9114568688818111E-2</v>
      </c>
    </row>
    <row r="18" spans="1:35" ht="36" x14ac:dyDescent="0.45">
      <c r="A18" s="44" t="s">
        <v>75</v>
      </c>
      <c r="C18" s="19" t="s">
        <v>49</v>
      </c>
      <c r="E18" s="19" t="s">
        <v>50</v>
      </c>
      <c r="G18" s="19" t="s">
        <v>73</v>
      </c>
      <c r="I18" s="19" t="s">
        <v>76</v>
      </c>
      <c r="K18" s="19" t="s">
        <v>239</v>
      </c>
      <c r="M18" s="19" t="s">
        <v>239</v>
      </c>
      <c r="O18" s="20">
        <v>23624</v>
      </c>
      <c r="Q18" s="20">
        <v>19915088952</v>
      </c>
      <c r="S18" s="20">
        <v>20861643662</v>
      </c>
      <c r="U18" s="49" t="s">
        <v>239</v>
      </c>
      <c r="V18" s="49" t="s">
        <v>239</v>
      </c>
      <c r="W18" s="61"/>
      <c r="X18" s="49" t="s">
        <v>239</v>
      </c>
      <c r="Y18" s="49" t="s">
        <v>239</v>
      </c>
      <c r="Z18" s="19"/>
      <c r="AA18" s="20">
        <v>23624</v>
      </c>
      <c r="AC18" s="20">
        <v>891495</v>
      </c>
      <c r="AE18" s="20">
        <v>19915088952</v>
      </c>
      <c r="AG18" s="20">
        <v>21056860632</v>
      </c>
      <c r="AI18" s="21">
        <v>3.0501320799752814E-2</v>
      </c>
    </row>
    <row r="19" spans="1:35" ht="36" x14ac:dyDescent="0.45">
      <c r="A19" s="44" t="s">
        <v>77</v>
      </c>
      <c r="C19" s="19" t="s">
        <v>57</v>
      </c>
      <c r="E19" s="19" t="s">
        <v>50</v>
      </c>
      <c r="G19" s="19" t="s">
        <v>78</v>
      </c>
      <c r="I19" s="19" t="s">
        <v>79</v>
      </c>
      <c r="K19" s="19" t="s">
        <v>239</v>
      </c>
      <c r="M19" s="19" t="s">
        <v>239</v>
      </c>
      <c r="O19" s="20">
        <v>22000</v>
      </c>
      <c r="Q19" s="20">
        <v>15202148973</v>
      </c>
      <c r="S19" s="20">
        <v>15440232950</v>
      </c>
      <c r="U19" s="49" t="s">
        <v>239</v>
      </c>
      <c r="V19" s="49" t="s">
        <v>239</v>
      </c>
      <c r="W19" s="61"/>
      <c r="X19" s="49" t="s">
        <v>239</v>
      </c>
      <c r="Y19" s="49" t="s">
        <v>239</v>
      </c>
      <c r="Z19" s="19"/>
      <c r="AA19" s="20">
        <v>22000</v>
      </c>
      <c r="AC19" s="20">
        <v>708136</v>
      </c>
      <c r="AE19" s="20">
        <v>15202148973</v>
      </c>
      <c r="AG19" s="20">
        <v>15576168308</v>
      </c>
      <c r="AI19" s="21">
        <v>2.2562418714556793E-2</v>
      </c>
    </row>
    <row r="20" spans="1:35" ht="36" x14ac:dyDescent="0.45">
      <c r="A20" s="44" t="s">
        <v>80</v>
      </c>
      <c r="C20" s="19" t="s">
        <v>57</v>
      </c>
      <c r="E20" s="19" t="s">
        <v>50</v>
      </c>
      <c r="G20" s="19" t="s">
        <v>51</v>
      </c>
      <c r="I20" s="19" t="s">
        <v>81</v>
      </c>
      <c r="K20" s="19" t="s">
        <v>239</v>
      </c>
      <c r="M20" s="19" t="s">
        <v>239</v>
      </c>
      <c r="O20" s="20">
        <v>37274</v>
      </c>
      <c r="Q20" s="20">
        <v>30386473318</v>
      </c>
      <c r="S20" s="20">
        <v>34403442716</v>
      </c>
      <c r="U20" s="49" t="s">
        <v>239</v>
      </c>
      <c r="V20" s="49" t="s">
        <v>239</v>
      </c>
      <c r="W20" s="61"/>
      <c r="X20" s="49" t="s">
        <v>239</v>
      </c>
      <c r="Y20" s="49" t="s">
        <v>239</v>
      </c>
      <c r="Z20" s="19"/>
      <c r="AA20" s="20">
        <v>37274</v>
      </c>
      <c r="AC20" s="20">
        <v>939702</v>
      </c>
      <c r="AE20" s="20">
        <v>30386473318</v>
      </c>
      <c r="AG20" s="20">
        <v>35020103804</v>
      </c>
      <c r="AI20" s="21">
        <v>5.0727382359323385E-2</v>
      </c>
    </row>
    <row r="21" spans="1:35" ht="36" x14ac:dyDescent="0.45">
      <c r="A21" s="44" t="s">
        <v>82</v>
      </c>
      <c r="C21" s="19" t="s">
        <v>57</v>
      </c>
      <c r="E21" s="19" t="s">
        <v>50</v>
      </c>
      <c r="G21" s="19" t="s">
        <v>51</v>
      </c>
      <c r="I21" s="19" t="s">
        <v>83</v>
      </c>
      <c r="K21" s="19" t="s">
        <v>239</v>
      </c>
      <c r="M21" s="19" t="s">
        <v>239</v>
      </c>
      <c r="O21" s="20">
        <v>11417</v>
      </c>
      <c r="Q21" s="20">
        <v>9419761000</v>
      </c>
      <c r="S21" s="20">
        <v>10217630006</v>
      </c>
      <c r="U21" s="49" t="s">
        <v>239</v>
      </c>
      <c r="V21" s="49" t="s">
        <v>239</v>
      </c>
      <c r="W21" s="61"/>
      <c r="X21" s="49" t="s">
        <v>239</v>
      </c>
      <c r="Y21" s="49" t="s">
        <v>239</v>
      </c>
      <c r="Z21" s="19"/>
      <c r="AA21" s="20">
        <v>11417</v>
      </c>
      <c r="AC21" s="20">
        <v>909087</v>
      </c>
      <c r="AE21" s="20">
        <v>9419761000</v>
      </c>
      <c r="AG21" s="20">
        <v>10377165077</v>
      </c>
      <c r="AI21" s="21">
        <v>1.5031549409818433E-2</v>
      </c>
    </row>
    <row r="22" spans="1:35" ht="36" x14ac:dyDescent="0.45">
      <c r="A22" s="44" t="s">
        <v>84</v>
      </c>
      <c r="C22" s="19" t="s">
        <v>57</v>
      </c>
      <c r="E22" s="19" t="s">
        <v>50</v>
      </c>
      <c r="G22" s="19" t="s">
        <v>51</v>
      </c>
      <c r="I22" s="19" t="s">
        <v>85</v>
      </c>
      <c r="K22" s="19" t="s">
        <v>239</v>
      </c>
      <c r="M22" s="19" t="s">
        <v>239</v>
      </c>
      <c r="O22" s="20">
        <v>34894</v>
      </c>
      <c r="Q22" s="20">
        <v>28440513842</v>
      </c>
      <c r="S22" s="20">
        <v>30818795649</v>
      </c>
      <c r="U22" s="49" t="s">
        <v>239</v>
      </c>
      <c r="V22" s="49" t="s">
        <v>239</v>
      </c>
      <c r="W22" s="61"/>
      <c r="X22" s="49" t="s">
        <v>239</v>
      </c>
      <c r="Y22" s="49" t="s">
        <v>239</v>
      </c>
      <c r="Z22" s="19"/>
      <c r="AA22" s="20">
        <v>34894</v>
      </c>
      <c r="AC22" s="20">
        <v>894987</v>
      </c>
      <c r="AE22" s="20">
        <v>28440513842</v>
      </c>
      <c r="AG22" s="20">
        <v>31224015999</v>
      </c>
      <c r="AI22" s="21">
        <v>4.5228666575054213E-2</v>
      </c>
    </row>
    <row r="23" spans="1:35" ht="36" x14ac:dyDescent="0.45">
      <c r="A23" s="44" t="s">
        <v>86</v>
      </c>
      <c r="C23" s="19" t="s">
        <v>57</v>
      </c>
      <c r="E23" s="19" t="s">
        <v>50</v>
      </c>
      <c r="G23" s="19" t="s">
        <v>51</v>
      </c>
      <c r="I23" s="19" t="s">
        <v>87</v>
      </c>
      <c r="K23" s="19" t="s">
        <v>239</v>
      </c>
      <c r="M23" s="19" t="s">
        <v>239</v>
      </c>
      <c r="O23" s="20">
        <v>9862</v>
      </c>
      <c r="Q23" s="20">
        <v>7939747101</v>
      </c>
      <c r="S23" s="20">
        <v>8514411827</v>
      </c>
      <c r="U23" s="49" t="s">
        <v>239</v>
      </c>
      <c r="V23" s="49" t="s">
        <v>239</v>
      </c>
      <c r="W23" s="61"/>
      <c r="X23" s="49" t="s">
        <v>239</v>
      </c>
      <c r="Y23" s="49" t="s">
        <v>239</v>
      </c>
      <c r="Z23" s="19"/>
      <c r="AA23" s="20">
        <v>9862</v>
      </c>
      <c r="AC23" s="20">
        <v>876585</v>
      </c>
      <c r="AE23" s="20">
        <v>7939747101</v>
      </c>
      <c r="AG23" s="20">
        <v>8643314385</v>
      </c>
      <c r="AI23" s="21">
        <v>1.2520028955758118E-2</v>
      </c>
    </row>
    <row r="24" spans="1:35" ht="36" x14ac:dyDescent="0.45">
      <c r="A24" s="44" t="s">
        <v>88</v>
      </c>
      <c r="C24" s="19" t="s">
        <v>57</v>
      </c>
      <c r="E24" s="19" t="s">
        <v>50</v>
      </c>
      <c r="G24" s="19" t="s">
        <v>89</v>
      </c>
      <c r="I24" s="19" t="s">
        <v>90</v>
      </c>
      <c r="K24" s="19" t="s">
        <v>91</v>
      </c>
      <c r="M24" s="19" t="s">
        <v>239</v>
      </c>
      <c r="O24" s="20">
        <v>2400</v>
      </c>
      <c r="Q24" s="20">
        <v>2348224532</v>
      </c>
      <c r="S24" s="20">
        <v>2303580000</v>
      </c>
      <c r="U24" s="49" t="s">
        <v>239</v>
      </c>
      <c r="V24" s="49" t="s">
        <v>239</v>
      </c>
      <c r="W24" s="61"/>
      <c r="X24" s="49" t="s">
        <v>239</v>
      </c>
      <c r="Y24" s="49" t="s">
        <v>239</v>
      </c>
      <c r="Z24" s="19"/>
      <c r="AA24" s="20">
        <v>2400</v>
      </c>
      <c r="AC24" s="20">
        <v>953297</v>
      </c>
      <c r="AE24" s="20">
        <v>2348224532</v>
      </c>
      <c r="AG24" s="20">
        <v>2287498116</v>
      </c>
      <c r="AI24" s="21">
        <v>3.3134907944878766E-3</v>
      </c>
    </row>
    <row r="25" spans="1:35" ht="18.75" thickBot="1" x14ac:dyDescent="0.5">
      <c r="A25" s="22" t="s">
        <v>36</v>
      </c>
      <c r="O25" s="22">
        <f>SUM(O10:O24)</f>
        <v>378082</v>
      </c>
      <c r="Q25" s="22">
        <f>SUM(Q10:Q24)</f>
        <v>289651136414</v>
      </c>
      <c r="S25" s="22">
        <f>SUM(S10:S24)</f>
        <v>307808930163</v>
      </c>
      <c r="U25" s="22">
        <f>SUM(U10:$U$24)</f>
        <v>0</v>
      </c>
      <c r="V25" s="22">
        <f>SUM(V10:$V$24)</f>
        <v>0</v>
      </c>
      <c r="X25" s="22">
        <f>SUM(X10:$X$24)</f>
        <v>0</v>
      </c>
      <c r="Y25" s="22">
        <f>SUM(Y10:$Y$24)</f>
        <v>0</v>
      </c>
      <c r="AA25" s="22">
        <f>SUM(AA10:AA24)</f>
        <v>378082</v>
      </c>
      <c r="AC25" s="22">
        <f>SUM(AC10:AC24)</f>
        <v>12477096</v>
      </c>
      <c r="AE25" s="22">
        <f>SUM(AE10:AE24)</f>
        <v>289651136414</v>
      </c>
      <c r="AG25" s="22">
        <f>SUM(AG10:AG24)</f>
        <v>311938933214</v>
      </c>
      <c r="AI25" s="23">
        <f>SUM(AI10:$AI$24)</f>
        <v>0.45185033221114029</v>
      </c>
    </row>
    <row r="26" spans="1:35" ht="18.75" thickTop="1" x14ac:dyDescent="0.45">
      <c r="O26" s="24"/>
      <c r="Q26" s="24"/>
      <c r="S26" s="24"/>
      <c r="U26" s="24"/>
      <c r="V26" s="24"/>
      <c r="X26" s="24"/>
      <c r="Y26" s="24"/>
      <c r="AA26" s="24"/>
      <c r="AC26" s="24"/>
      <c r="AE26" s="24"/>
      <c r="AG26" s="24"/>
      <c r="AI26" s="24"/>
    </row>
    <row r="27" spans="1:35" x14ac:dyDescent="0.45">
      <c r="O27" s="45"/>
      <c r="S27" s="45"/>
      <c r="AA27" s="45"/>
      <c r="AG27" s="45"/>
    </row>
    <row r="28" spans="1:35" x14ac:dyDescent="0.45">
      <c r="S28" s="33"/>
      <c r="AA28" s="2"/>
      <c r="AE28" s="2"/>
      <c r="AG28" s="3"/>
    </row>
    <row r="29" spans="1:35" x14ac:dyDescent="0.45">
      <c r="AE29" s="45"/>
    </row>
    <row r="30" spans="1:35" x14ac:dyDescent="0.45">
      <c r="S30" s="45"/>
      <c r="AE30" s="45"/>
    </row>
    <row r="31" spans="1:35" x14ac:dyDescent="0.45">
      <c r="AG31" s="45"/>
    </row>
    <row r="32" spans="1:35" x14ac:dyDescent="0.45">
      <c r="AG32" s="45"/>
    </row>
    <row r="33" spans="33:33" x14ac:dyDescent="0.45">
      <c r="AG33" s="45"/>
    </row>
    <row r="34" spans="33:33" x14ac:dyDescent="0.45">
      <c r="AG34" s="33"/>
    </row>
  </sheetData>
  <mergeCells count="25">
    <mergeCell ref="AG8:AG9"/>
    <mergeCell ref="AI8:AI9"/>
    <mergeCell ref="U8:V8"/>
    <mergeCell ref="X8:Y8"/>
    <mergeCell ref="AA8:AA9"/>
    <mergeCell ref="AC8:AC9"/>
    <mergeCell ref="AE8:AE9"/>
    <mergeCell ref="K8:K9"/>
    <mergeCell ref="M8:M9"/>
    <mergeCell ref="O8:O9"/>
    <mergeCell ref="Q8:Q9"/>
    <mergeCell ref="S8:S9"/>
    <mergeCell ref="A8:A9"/>
    <mergeCell ref="C8:C9"/>
    <mergeCell ref="E8:E9"/>
    <mergeCell ref="G8:G9"/>
    <mergeCell ref="I8:I9"/>
    <mergeCell ref="A1:AI1"/>
    <mergeCell ref="A2:AI2"/>
    <mergeCell ref="A3:AI3"/>
    <mergeCell ref="A5:AI5"/>
    <mergeCell ref="C7:M7"/>
    <mergeCell ref="O7:S7"/>
    <mergeCell ref="U7:Y7"/>
    <mergeCell ref="AA7:AI7"/>
  </mergeCells>
  <pageMargins left="0.7" right="0.7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S19"/>
  <sheetViews>
    <sheetView rightToLeft="1" workbookViewId="0">
      <selection activeCell="G20" sqref="G20"/>
    </sheetView>
  </sheetViews>
  <sheetFormatPr defaultRowHeight="14.25" x14ac:dyDescent="0.2"/>
  <cols>
    <col min="1" max="1" width="20.875" style="2" bestFit="1" customWidth="1"/>
    <col min="2" max="2" width="1.375" style="2" customWidth="1"/>
    <col min="3" max="3" width="17.125" style="2" bestFit="1" customWidth="1"/>
    <col min="4" max="4" width="1.375" style="2" customWidth="1"/>
    <col min="5" max="5" width="8.375" style="2" bestFit="1" customWidth="1"/>
    <col min="6" max="6" width="1.375" style="2" customWidth="1"/>
    <col min="7" max="7" width="10" style="2" bestFit="1" customWidth="1"/>
    <col min="8" max="8" width="1.375" style="2" customWidth="1"/>
    <col min="9" max="9" width="10.625" style="2" bestFit="1" customWidth="1"/>
    <col min="10" max="10" width="1.375" style="2" customWidth="1"/>
    <col min="11" max="11" width="13.875" style="2" bestFit="1" customWidth="1"/>
    <col min="12" max="12" width="1.375" style="2" customWidth="1"/>
    <col min="13" max="13" width="12.5" style="2" bestFit="1" customWidth="1"/>
    <col min="14" max="14" width="1.375" style="2" customWidth="1"/>
    <col min="15" max="15" width="12.375" style="2" bestFit="1" customWidth="1"/>
    <col min="16" max="16" width="1.375" style="2" customWidth="1"/>
    <col min="17" max="17" width="13.875" style="2" bestFit="1" customWidth="1"/>
    <col min="18" max="18" width="1.375" style="2" customWidth="1"/>
    <col min="19" max="19" width="9.625" style="2" bestFit="1" customWidth="1"/>
    <col min="20" max="16384" width="9" style="2"/>
  </cols>
  <sheetData>
    <row r="1" spans="1:19" ht="20.100000000000001" customHeight="1" x14ac:dyDescent="0.2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</row>
    <row r="2" spans="1:19" ht="20.100000000000001" customHeight="1" x14ac:dyDescent="0.2">
      <c r="A2" s="14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</row>
    <row r="3" spans="1:19" ht="20.100000000000001" customHeight="1" x14ac:dyDescent="0.2">
      <c r="A3" s="14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</row>
    <row r="5" spans="1:19" ht="19.5" x14ac:dyDescent="0.2">
      <c r="A5" s="16" t="s">
        <v>92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</row>
    <row r="7" spans="1:19" ht="19.5" x14ac:dyDescent="0.2">
      <c r="C7" s="17" t="s">
        <v>93</v>
      </c>
      <c r="D7" s="13"/>
      <c r="E7" s="13"/>
      <c r="F7" s="13"/>
      <c r="G7" s="13"/>
      <c r="H7" s="13"/>
      <c r="I7" s="13"/>
      <c r="K7" s="25" t="s">
        <v>5</v>
      </c>
      <c r="M7" s="17" t="s">
        <v>6</v>
      </c>
      <c r="N7" s="13"/>
      <c r="O7" s="13"/>
      <c r="Q7" s="17" t="s">
        <v>7</v>
      </c>
      <c r="R7" s="13"/>
      <c r="S7" s="13"/>
    </row>
    <row r="8" spans="1:19" ht="39" x14ac:dyDescent="0.2">
      <c r="A8" s="25" t="s">
        <v>94</v>
      </c>
      <c r="C8" s="25" t="s">
        <v>95</v>
      </c>
      <c r="E8" s="25" t="s">
        <v>96</v>
      </c>
      <c r="G8" s="5" t="s">
        <v>97</v>
      </c>
      <c r="I8" s="5" t="s">
        <v>98</v>
      </c>
      <c r="K8" s="25" t="s">
        <v>99</v>
      </c>
      <c r="M8" s="25" t="s">
        <v>100</v>
      </c>
      <c r="O8" s="25" t="s">
        <v>101</v>
      </c>
      <c r="Q8" s="25" t="s">
        <v>99</v>
      </c>
      <c r="S8" s="5" t="s">
        <v>15</v>
      </c>
    </row>
    <row r="9" spans="1:19" ht="18" x14ac:dyDescent="0.2">
      <c r="A9" s="62" t="s">
        <v>102</v>
      </c>
      <c r="C9" s="19" t="s">
        <v>103</v>
      </c>
      <c r="E9" s="18" t="s">
        <v>104</v>
      </c>
      <c r="G9" s="19" t="s">
        <v>105</v>
      </c>
      <c r="I9" s="19" t="s">
        <v>106</v>
      </c>
      <c r="K9" s="20">
        <v>40000000000</v>
      </c>
      <c r="M9" s="7" t="s">
        <v>239</v>
      </c>
      <c r="O9" s="7" t="s">
        <v>239</v>
      </c>
      <c r="P9" s="19"/>
      <c r="Q9" s="20">
        <v>40000000000</v>
      </c>
      <c r="S9" s="21">
        <v>5.7940870356334349E-2</v>
      </c>
    </row>
    <row r="10" spans="1:19" ht="18" x14ac:dyDescent="0.2">
      <c r="A10" s="44" t="s">
        <v>107</v>
      </c>
      <c r="C10" s="19" t="s">
        <v>108</v>
      </c>
      <c r="E10" s="18" t="s">
        <v>109</v>
      </c>
      <c r="G10" s="19" t="s">
        <v>110</v>
      </c>
      <c r="I10" s="19" t="s">
        <v>111</v>
      </c>
      <c r="K10" s="20">
        <v>7277837249</v>
      </c>
      <c r="M10" s="20">
        <v>1137061146</v>
      </c>
      <c r="O10" s="20">
        <v>3868746268</v>
      </c>
      <c r="Q10" s="20">
        <v>4546152127</v>
      </c>
      <c r="S10" s="21">
        <v>6.585200275267016E-3</v>
      </c>
    </row>
    <row r="11" spans="1:19" ht="18" x14ac:dyDescent="0.2">
      <c r="A11" s="44" t="s">
        <v>107</v>
      </c>
      <c r="C11" s="19" t="s">
        <v>112</v>
      </c>
      <c r="E11" s="18" t="s">
        <v>104</v>
      </c>
      <c r="G11" s="19" t="s">
        <v>113</v>
      </c>
      <c r="I11" s="19" t="s">
        <v>114</v>
      </c>
      <c r="K11" s="20">
        <v>27000000000</v>
      </c>
      <c r="M11" s="7" t="s">
        <v>239</v>
      </c>
      <c r="O11" s="7" t="s">
        <v>239</v>
      </c>
      <c r="P11" s="19"/>
      <c r="Q11" s="20">
        <v>27000000000</v>
      </c>
      <c r="S11" s="21">
        <v>3.9110087490525684E-2</v>
      </c>
    </row>
    <row r="12" spans="1:19" ht="18" x14ac:dyDescent="0.2">
      <c r="A12" s="44" t="s">
        <v>115</v>
      </c>
      <c r="C12" s="19" t="s">
        <v>116</v>
      </c>
      <c r="E12" s="18" t="s">
        <v>117</v>
      </c>
      <c r="G12" s="19" t="s">
        <v>118</v>
      </c>
      <c r="I12" s="7" t="s">
        <v>239</v>
      </c>
      <c r="K12" s="20">
        <v>50000000</v>
      </c>
      <c r="M12" s="7" t="s">
        <v>239</v>
      </c>
      <c r="O12" s="7" t="s">
        <v>239</v>
      </c>
      <c r="P12" s="19"/>
      <c r="Q12" s="20">
        <v>50000000</v>
      </c>
      <c r="S12" s="21">
        <v>7.242608794541793E-5</v>
      </c>
    </row>
    <row r="13" spans="1:19" ht="18" x14ac:dyDescent="0.2">
      <c r="A13" s="44" t="s">
        <v>115</v>
      </c>
      <c r="C13" s="19" t="s">
        <v>119</v>
      </c>
      <c r="E13" s="18" t="s">
        <v>109</v>
      </c>
      <c r="G13" s="19" t="s">
        <v>120</v>
      </c>
      <c r="I13" s="7" t="s">
        <v>239</v>
      </c>
      <c r="K13" s="20">
        <v>527710445</v>
      </c>
      <c r="M13" s="20">
        <v>517274</v>
      </c>
      <c r="O13" s="7" t="s">
        <v>239</v>
      </c>
      <c r="Q13" s="20">
        <v>528227719</v>
      </c>
      <c r="S13" s="21">
        <v>7.6514934463003026E-4</v>
      </c>
    </row>
    <row r="14" spans="1:19" ht="18" x14ac:dyDescent="0.2">
      <c r="A14" s="44" t="s">
        <v>102</v>
      </c>
      <c r="C14" s="19" t="s">
        <v>121</v>
      </c>
      <c r="E14" s="18" t="s">
        <v>109</v>
      </c>
      <c r="G14" s="19" t="s">
        <v>122</v>
      </c>
      <c r="I14" s="19" t="s">
        <v>111</v>
      </c>
      <c r="K14" s="7" t="s">
        <v>239</v>
      </c>
      <c r="L14" s="19"/>
      <c r="M14" s="20">
        <v>657534247</v>
      </c>
      <c r="O14" s="7" t="s">
        <v>239</v>
      </c>
      <c r="Q14" s="20">
        <v>657534247</v>
      </c>
      <c r="S14" s="21">
        <v>9.5245266400692313E-4</v>
      </c>
    </row>
    <row r="15" spans="1:19" ht="18" x14ac:dyDescent="0.2">
      <c r="A15" s="22" t="s">
        <v>36</v>
      </c>
      <c r="K15" s="22">
        <f>SUM(K9:$K$14)</f>
        <v>74855547694</v>
      </c>
      <c r="M15" s="22">
        <f>SUM(M9:$M$14)</f>
        <v>1795112667</v>
      </c>
      <c r="O15" s="22">
        <f>SUM(O9:$O$14)</f>
        <v>3868746268</v>
      </c>
      <c r="Q15" s="22">
        <f>SUM(Q9:$Q$14)</f>
        <v>72781914093</v>
      </c>
      <c r="S15" s="23">
        <f>SUM(S9:$S$14)</f>
        <v>0.1054261862187094</v>
      </c>
    </row>
    <row r="16" spans="1:19" ht="18.75" thickTop="1" x14ac:dyDescent="0.2">
      <c r="K16" s="24"/>
      <c r="M16" s="24"/>
      <c r="O16" s="24"/>
      <c r="Q16" s="24"/>
      <c r="S16" s="24"/>
    </row>
    <row r="17" spans="11:17" x14ac:dyDescent="0.2">
      <c r="K17" s="37"/>
      <c r="Q17" s="37"/>
    </row>
    <row r="18" spans="11:17" x14ac:dyDescent="0.2">
      <c r="K18" s="37"/>
      <c r="Q18" s="37"/>
    </row>
    <row r="19" spans="11:17" x14ac:dyDescent="0.2">
      <c r="K19" s="37"/>
    </row>
  </sheetData>
  <mergeCells count="7">
    <mergeCell ref="A1:S1"/>
    <mergeCell ref="A2:S2"/>
    <mergeCell ref="A3:S3"/>
    <mergeCell ref="A5:S5"/>
    <mergeCell ref="C7:I7"/>
    <mergeCell ref="M7:O7"/>
    <mergeCell ref="Q7:S7"/>
  </mergeCells>
  <pageMargins left="0.7" right="0.7" top="0.75" bottom="0.75" header="0.3" footer="0.3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I18"/>
  <sheetViews>
    <sheetView rightToLeft="1" workbookViewId="0">
      <selection activeCell="A7" sqref="A7"/>
    </sheetView>
  </sheetViews>
  <sheetFormatPr defaultRowHeight="14.25" x14ac:dyDescent="0.2"/>
  <cols>
    <col min="1" max="1" width="44.125" style="2" bestFit="1" customWidth="1"/>
    <col min="2" max="2" width="1.375" style="2" customWidth="1"/>
    <col min="3" max="3" width="7.25" style="2" bestFit="1" customWidth="1"/>
    <col min="4" max="4" width="1.375" style="2" customWidth="1"/>
    <col min="5" max="5" width="14.875" style="2" bestFit="1" customWidth="1"/>
    <col min="6" max="6" width="1.375" style="2" customWidth="1"/>
    <col min="7" max="7" width="14" style="2" bestFit="1" customWidth="1"/>
    <col min="8" max="8" width="1.375" style="2" customWidth="1"/>
    <col min="9" max="9" width="9.375" style="2" bestFit="1" customWidth="1"/>
    <col min="10" max="16384" width="9" style="2"/>
  </cols>
  <sheetData>
    <row r="1" spans="1:9" ht="20.100000000000001" customHeight="1" x14ac:dyDescent="0.2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0.100000000000001" customHeight="1" x14ac:dyDescent="0.2">
      <c r="A2" s="14" t="s">
        <v>123</v>
      </c>
      <c r="B2" s="15"/>
      <c r="C2" s="15"/>
      <c r="D2" s="15"/>
      <c r="E2" s="15"/>
      <c r="F2" s="15"/>
      <c r="G2" s="15"/>
      <c r="H2" s="15"/>
      <c r="I2" s="15"/>
    </row>
    <row r="3" spans="1:9" ht="20.100000000000001" customHeight="1" x14ac:dyDescent="0.2">
      <c r="A3" s="14" t="s">
        <v>2</v>
      </c>
      <c r="B3" s="15"/>
      <c r="C3" s="15"/>
      <c r="D3" s="15"/>
      <c r="E3" s="15"/>
      <c r="F3" s="15"/>
      <c r="G3" s="15"/>
      <c r="H3" s="15"/>
      <c r="I3" s="15"/>
    </row>
    <row r="5" spans="1:9" ht="19.5" x14ac:dyDescent="0.2">
      <c r="A5" s="16" t="s">
        <v>124</v>
      </c>
      <c r="B5" s="15"/>
      <c r="C5" s="15"/>
      <c r="D5" s="15"/>
      <c r="E5" s="15"/>
      <c r="F5" s="15"/>
      <c r="G5" s="15"/>
      <c r="H5" s="15"/>
      <c r="I5" s="15"/>
    </row>
    <row r="7" spans="1:9" ht="39" x14ac:dyDescent="0.2">
      <c r="A7" s="25" t="s">
        <v>125</v>
      </c>
      <c r="C7" s="25" t="s">
        <v>126</v>
      </c>
      <c r="E7" s="25" t="s">
        <v>99</v>
      </c>
      <c r="G7" s="5" t="s">
        <v>127</v>
      </c>
      <c r="I7" s="5" t="s">
        <v>128</v>
      </c>
    </row>
    <row r="8" spans="1:9" ht="18" x14ac:dyDescent="0.2">
      <c r="A8" s="62" t="s">
        <v>129</v>
      </c>
      <c r="C8" s="19" t="s">
        <v>130</v>
      </c>
      <c r="E8" s="20">
        <v>-197047154147</v>
      </c>
      <c r="G8" s="21">
        <f>E8/-157478648031</f>
        <v>1.2512626734527901</v>
      </c>
      <c r="I8" s="21">
        <f>E8/690358977247</f>
        <v>-0.28542709031289892</v>
      </c>
    </row>
    <row r="9" spans="1:9" ht="18" x14ac:dyDescent="0.2">
      <c r="A9" s="62" t="s">
        <v>131</v>
      </c>
      <c r="C9" s="19" t="s">
        <v>132</v>
      </c>
      <c r="E9" s="20">
        <v>33652206523</v>
      </c>
      <c r="G9" s="21">
        <f>E9/-157478648031</f>
        <v>-0.21369377337031426</v>
      </c>
      <c r="I9" s="21">
        <f>E9/690358977247</f>
        <v>4.8745953383843299E-2</v>
      </c>
    </row>
    <row r="10" spans="1:9" ht="18" x14ac:dyDescent="0.2">
      <c r="A10" s="62" t="s">
        <v>133</v>
      </c>
      <c r="C10" s="19" t="s">
        <v>134</v>
      </c>
      <c r="E10" s="20">
        <v>5209428546</v>
      </c>
      <c r="G10" s="21">
        <f>E10/-157478648031</f>
        <v>-3.308022142134795E-2</v>
      </c>
      <c r="I10" s="21">
        <f>E10/690358977247</f>
        <v>7.5459706003593334E-3</v>
      </c>
    </row>
    <row r="11" spans="1:9" ht="18" x14ac:dyDescent="0.2">
      <c r="A11" s="62" t="s">
        <v>135</v>
      </c>
      <c r="C11" s="19" t="s">
        <v>136</v>
      </c>
      <c r="E11" s="20">
        <v>706871047</v>
      </c>
      <c r="G11" s="21">
        <f>E11/-157478648031</f>
        <v>-4.4886786611277674E-3</v>
      </c>
      <c r="I11" s="21">
        <f>E11/690358977247</f>
        <v>1.0239180923218331E-3</v>
      </c>
    </row>
    <row r="12" spans="1:9" ht="20.25" thickBot="1" x14ac:dyDescent="0.25">
      <c r="A12" s="63" t="s">
        <v>36</v>
      </c>
      <c r="E12" s="22">
        <f>SUM(E8:$E$11)</f>
        <v>-157478648031</v>
      </c>
      <c r="G12" s="23">
        <f>SUM(G8:$G$11)</f>
        <v>1.0000000000000002</v>
      </c>
      <c r="I12" s="23">
        <f>SUM(I8:$I$11)</f>
        <v>-0.22811124823637446</v>
      </c>
    </row>
    <row r="13" spans="1:9" ht="18.75" thickTop="1" x14ac:dyDescent="0.2">
      <c r="E13" s="24"/>
      <c r="G13" s="24"/>
      <c r="I13" s="24"/>
    </row>
    <row r="14" spans="1:9" x14ac:dyDescent="0.2">
      <c r="E14" s="3"/>
    </row>
    <row r="15" spans="1:9" x14ac:dyDescent="0.2">
      <c r="E15" s="37"/>
      <c r="G15" s="37"/>
    </row>
    <row r="16" spans="1:9" x14ac:dyDescent="0.2">
      <c r="G16" s="37"/>
    </row>
    <row r="17" spans="5:5" x14ac:dyDescent="0.2">
      <c r="E17" s="37"/>
    </row>
    <row r="18" spans="5:5" x14ac:dyDescent="0.2">
      <c r="E18" s="37"/>
    </row>
  </sheetData>
  <mergeCells count="4">
    <mergeCell ref="A1:I1"/>
    <mergeCell ref="A2:I2"/>
    <mergeCell ref="A3:I3"/>
    <mergeCell ref="A5:I5"/>
  </mergeCells>
  <pageMargins left="0.7" right="0.7" top="0.75" bottom="0.75" header="0.3" footer="0.3"/>
  <pageSetup paperSize="9" fitToHeight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S23"/>
  <sheetViews>
    <sheetView rightToLeft="1" workbookViewId="0">
      <selection activeCell="E24" sqref="E24"/>
    </sheetView>
  </sheetViews>
  <sheetFormatPr defaultRowHeight="14.25" x14ac:dyDescent="0.2"/>
  <cols>
    <col min="1" max="1" width="22.125" style="2" bestFit="1" customWidth="1"/>
    <col min="2" max="2" width="1.375" style="2" customWidth="1"/>
    <col min="3" max="3" width="10.5" style="2" bestFit="1" customWidth="1"/>
    <col min="4" max="4" width="1.375" style="2" customWidth="1"/>
    <col min="5" max="5" width="14.375" style="2" bestFit="1" customWidth="1"/>
    <col min="6" max="6" width="1.375" style="2" customWidth="1"/>
    <col min="7" max="7" width="10.875" style="2" bestFit="1" customWidth="1"/>
    <col min="8" max="8" width="1.375" style="2" customWidth="1"/>
    <col min="9" max="9" width="13.75" style="2" bestFit="1" customWidth="1"/>
    <col min="10" max="10" width="1.375" style="2" customWidth="1"/>
    <col min="11" max="11" width="10.375" style="2" bestFit="1" customWidth="1"/>
    <col min="12" max="12" width="1.375" style="2" customWidth="1"/>
    <col min="13" max="13" width="14.875" style="2" bestFit="1" customWidth="1"/>
    <col min="14" max="14" width="1.375" style="2" customWidth="1"/>
    <col min="15" max="15" width="13.75" style="2" bestFit="1" customWidth="1"/>
    <col min="16" max="16" width="1.375" style="2" customWidth="1"/>
    <col min="17" max="17" width="10.375" style="2" bestFit="1" customWidth="1"/>
    <col min="18" max="18" width="1.375" style="2" customWidth="1"/>
    <col min="19" max="19" width="14.875" style="2" bestFit="1" customWidth="1"/>
    <col min="20" max="16384" width="9" style="2"/>
  </cols>
  <sheetData>
    <row r="1" spans="1:19" ht="20.100000000000001" customHeight="1" x14ac:dyDescent="0.2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</row>
    <row r="2" spans="1:19" ht="20.100000000000001" customHeight="1" x14ac:dyDescent="0.2">
      <c r="A2" s="14" t="s">
        <v>123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</row>
    <row r="3" spans="1:19" ht="20.100000000000001" customHeight="1" x14ac:dyDescent="0.2">
      <c r="A3" s="14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</row>
    <row r="5" spans="1:19" ht="19.5" x14ac:dyDescent="0.2">
      <c r="A5" s="16" t="s">
        <v>137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</row>
    <row r="7" spans="1:19" ht="19.5" x14ac:dyDescent="0.2">
      <c r="C7" s="17" t="s">
        <v>138</v>
      </c>
      <c r="D7" s="13"/>
      <c r="E7" s="13"/>
      <c r="F7" s="13"/>
      <c r="G7" s="13"/>
      <c r="I7" s="17" t="s">
        <v>139</v>
      </c>
      <c r="J7" s="13"/>
      <c r="K7" s="13"/>
      <c r="L7" s="13"/>
      <c r="M7" s="13"/>
      <c r="O7" s="17" t="s">
        <v>7</v>
      </c>
      <c r="P7" s="13"/>
      <c r="Q7" s="13"/>
      <c r="R7" s="13"/>
      <c r="S7" s="13"/>
    </row>
    <row r="8" spans="1:19" ht="39" x14ac:dyDescent="0.2">
      <c r="A8" s="25" t="s">
        <v>37</v>
      </c>
      <c r="C8" s="5" t="s">
        <v>140</v>
      </c>
      <c r="E8" s="5" t="s">
        <v>141</v>
      </c>
      <c r="G8" s="5" t="s">
        <v>142</v>
      </c>
      <c r="I8" s="5" t="s">
        <v>143</v>
      </c>
      <c r="K8" s="5" t="s">
        <v>144</v>
      </c>
      <c r="M8" s="5" t="s">
        <v>145</v>
      </c>
      <c r="O8" s="5" t="s">
        <v>143</v>
      </c>
      <c r="Q8" s="5" t="s">
        <v>144</v>
      </c>
      <c r="S8" s="5" t="s">
        <v>145</v>
      </c>
    </row>
    <row r="9" spans="1:19" ht="18" x14ac:dyDescent="0.2">
      <c r="A9" s="18" t="s">
        <v>17</v>
      </c>
      <c r="C9" s="19" t="s">
        <v>146</v>
      </c>
      <c r="E9" s="20">
        <v>372725</v>
      </c>
      <c r="G9" s="20">
        <v>1600</v>
      </c>
      <c r="H9" s="50"/>
      <c r="I9" s="50" t="s">
        <v>239</v>
      </c>
      <c r="J9" s="50"/>
      <c r="K9" s="50" t="s">
        <v>239</v>
      </c>
      <c r="L9" s="50"/>
      <c r="M9" s="50" t="s">
        <v>239</v>
      </c>
      <c r="N9" s="19"/>
      <c r="O9" s="20">
        <v>596360000</v>
      </c>
      <c r="Q9" s="20">
        <v>-23163423</v>
      </c>
      <c r="S9" s="20">
        <v>573196577</v>
      </c>
    </row>
    <row r="10" spans="1:19" ht="18" x14ac:dyDescent="0.2">
      <c r="A10" s="18" t="s">
        <v>19</v>
      </c>
      <c r="C10" s="19" t="s">
        <v>147</v>
      </c>
      <c r="E10" s="20">
        <v>3800000</v>
      </c>
      <c r="G10" s="20">
        <v>50</v>
      </c>
      <c r="H10" s="50"/>
      <c r="I10" s="50" t="s">
        <v>239</v>
      </c>
      <c r="J10" s="50"/>
      <c r="K10" s="50" t="s">
        <v>239</v>
      </c>
      <c r="L10" s="50"/>
      <c r="M10" s="50" t="s">
        <v>239</v>
      </c>
      <c r="N10" s="19"/>
      <c r="O10" s="20">
        <v>190000000</v>
      </c>
      <c r="Q10" s="7" t="s">
        <v>239</v>
      </c>
      <c r="S10" s="20">
        <v>190000000</v>
      </c>
    </row>
    <row r="11" spans="1:19" ht="18" x14ac:dyDescent="0.2">
      <c r="A11" s="20" t="s">
        <v>148</v>
      </c>
      <c r="C11" s="19" t="s">
        <v>149</v>
      </c>
      <c r="E11" s="20">
        <v>130333</v>
      </c>
      <c r="G11" s="20">
        <v>1200</v>
      </c>
      <c r="H11" s="50"/>
      <c r="I11" s="50" t="s">
        <v>239</v>
      </c>
      <c r="J11" s="50"/>
      <c r="K11" s="50" t="s">
        <v>239</v>
      </c>
      <c r="L11" s="50"/>
      <c r="M11" s="50" t="s">
        <v>239</v>
      </c>
      <c r="N11" s="19"/>
      <c r="O11" s="20">
        <v>156399600</v>
      </c>
      <c r="Q11" s="20">
        <v>-5378822</v>
      </c>
      <c r="S11" s="20">
        <v>151020778</v>
      </c>
    </row>
    <row r="12" spans="1:19" ht="18" x14ac:dyDescent="0.2">
      <c r="A12" s="20" t="s">
        <v>150</v>
      </c>
      <c r="C12" s="19" t="s">
        <v>151</v>
      </c>
      <c r="E12" s="20">
        <v>2000000</v>
      </c>
      <c r="G12" s="20">
        <v>50</v>
      </c>
      <c r="H12" s="50"/>
      <c r="I12" s="50" t="s">
        <v>239</v>
      </c>
      <c r="J12" s="50"/>
      <c r="K12" s="50" t="s">
        <v>239</v>
      </c>
      <c r="L12" s="50"/>
      <c r="M12" s="50" t="s">
        <v>239</v>
      </c>
      <c r="N12" s="19"/>
      <c r="O12" s="20">
        <v>100000000</v>
      </c>
      <c r="Q12" s="20">
        <v>-3820817</v>
      </c>
      <c r="S12" s="20">
        <v>96179183</v>
      </c>
    </row>
    <row r="13" spans="1:19" ht="18" x14ac:dyDescent="0.2">
      <c r="A13" s="18" t="s">
        <v>152</v>
      </c>
      <c r="C13" s="19" t="s">
        <v>153</v>
      </c>
      <c r="E13" s="20">
        <v>2000</v>
      </c>
      <c r="G13" s="20">
        <v>2770</v>
      </c>
      <c r="H13" s="50"/>
      <c r="I13" s="50" t="s">
        <v>239</v>
      </c>
      <c r="J13" s="50"/>
      <c r="K13" s="50" t="s">
        <v>239</v>
      </c>
      <c r="L13" s="50"/>
      <c r="M13" s="50" t="s">
        <v>239</v>
      </c>
      <c r="N13" s="19"/>
      <c r="O13" s="20">
        <v>5540000</v>
      </c>
      <c r="Q13" s="7" t="s">
        <v>239</v>
      </c>
      <c r="S13" s="20">
        <v>5540000</v>
      </c>
    </row>
    <row r="14" spans="1:19" ht="18" x14ac:dyDescent="0.2">
      <c r="A14" s="18" t="s">
        <v>24</v>
      </c>
      <c r="C14" s="19" t="s">
        <v>154</v>
      </c>
      <c r="E14" s="20">
        <v>800000</v>
      </c>
      <c r="G14" s="20">
        <v>530</v>
      </c>
      <c r="H14" s="50"/>
      <c r="I14" s="50" t="s">
        <v>239</v>
      </c>
      <c r="J14" s="50"/>
      <c r="K14" s="50" t="s">
        <v>239</v>
      </c>
      <c r="L14" s="50"/>
      <c r="M14" s="50" t="s">
        <v>239</v>
      </c>
      <c r="N14" s="19"/>
      <c r="O14" s="20">
        <v>424000000</v>
      </c>
      <c r="Q14" s="7" t="s">
        <v>239</v>
      </c>
      <c r="S14" s="20">
        <v>424000000</v>
      </c>
    </row>
    <row r="15" spans="1:19" ht="18" x14ac:dyDescent="0.2">
      <c r="A15" s="18" t="s">
        <v>27</v>
      </c>
      <c r="C15" s="19" t="s">
        <v>155</v>
      </c>
      <c r="E15" s="20">
        <v>5000000</v>
      </c>
      <c r="G15" s="20">
        <v>250</v>
      </c>
      <c r="H15" s="50"/>
      <c r="I15" s="50" t="s">
        <v>239</v>
      </c>
      <c r="J15" s="50"/>
      <c r="K15" s="50" t="s">
        <v>239</v>
      </c>
      <c r="L15" s="50"/>
      <c r="M15" s="50" t="s">
        <v>239</v>
      </c>
      <c r="N15" s="19"/>
      <c r="O15" s="20">
        <v>1250000000</v>
      </c>
      <c r="Q15" s="7" t="s">
        <v>239</v>
      </c>
      <c r="S15" s="20">
        <v>1250000000</v>
      </c>
    </row>
    <row r="16" spans="1:19" ht="18" x14ac:dyDescent="0.2">
      <c r="A16" s="20" t="s">
        <v>28</v>
      </c>
      <c r="C16" s="19" t="s">
        <v>156</v>
      </c>
      <c r="E16" s="20">
        <v>251380</v>
      </c>
      <c r="G16" s="20">
        <v>1900</v>
      </c>
      <c r="H16" s="50"/>
      <c r="I16" s="20">
        <v>477622000</v>
      </c>
      <c r="J16" s="50"/>
      <c r="K16" s="20">
        <v>-40151410</v>
      </c>
      <c r="L16" s="50"/>
      <c r="M16" s="20">
        <v>437470590</v>
      </c>
      <c r="O16" s="20">
        <v>477622000</v>
      </c>
      <c r="Q16" s="20">
        <v>-40151410</v>
      </c>
      <c r="S16" s="20">
        <v>437470590</v>
      </c>
    </row>
    <row r="17" spans="1:19" ht="18" x14ac:dyDescent="0.2">
      <c r="A17" s="18" t="s">
        <v>30</v>
      </c>
      <c r="C17" s="19" t="s">
        <v>157</v>
      </c>
      <c r="E17" s="20">
        <v>1500000</v>
      </c>
      <c r="G17" s="20">
        <v>140</v>
      </c>
      <c r="H17" s="50"/>
      <c r="I17" s="50" t="s">
        <v>239</v>
      </c>
      <c r="J17" s="50"/>
      <c r="K17" s="50" t="s">
        <v>239</v>
      </c>
      <c r="L17" s="50"/>
      <c r="M17" s="50" t="s">
        <v>239</v>
      </c>
      <c r="N17" s="19"/>
      <c r="O17" s="20">
        <v>210000000</v>
      </c>
      <c r="Q17" s="20">
        <v>-5463642</v>
      </c>
      <c r="S17" s="20">
        <v>204536358</v>
      </c>
    </row>
    <row r="18" spans="1:19" ht="18" x14ac:dyDescent="0.2">
      <c r="A18" s="18" t="s">
        <v>32</v>
      </c>
      <c r="C18" s="19" t="s">
        <v>158</v>
      </c>
      <c r="E18" s="20">
        <v>900000</v>
      </c>
      <c r="G18" s="20">
        <v>1250</v>
      </c>
      <c r="H18" s="50"/>
      <c r="I18" s="50" t="s">
        <v>239</v>
      </c>
      <c r="J18" s="50"/>
      <c r="K18" s="50" t="s">
        <v>239</v>
      </c>
      <c r="L18" s="50"/>
      <c r="M18" s="50" t="s">
        <v>239</v>
      </c>
      <c r="N18" s="19"/>
      <c r="O18" s="20">
        <v>1125000000</v>
      </c>
      <c r="Q18" s="7" t="s">
        <v>239</v>
      </c>
      <c r="S18" s="20">
        <v>1125000000</v>
      </c>
    </row>
    <row r="19" spans="1:19" ht="18" x14ac:dyDescent="0.2">
      <c r="A19" s="18" t="s">
        <v>33</v>
      </c>
      <c r="C19" s="19" t="s">
        <v>159</v>
      </c>
      <c r="E19" s="20">
        <v>1300000</v>
      </c>
      <c r="G19" s="20">
        <v>50</v>
      </c>
      <c r="H19" s="50"/>
      <c r="I19" s="50" t="s">
        <v>239</v>
      </c>
      <c r="J19" s="50"/>
      <c r="K19" s="50" t="s">
        <v>239</v>
      </c>
      <c r="L19" s="50"/>
      <c r="M19" s="50" t="s">
        <v>239</v>
      </c>
      <c r="N19" s="19"/>
      <c r="O19" s="20">
        <v>65000000</v>
      </c>
      <c r="Q19" s="7" t="s">
        <v>239</v>
      </c>
      <c r="S19" s="20">
        <v>65000000</v>
      </c>
    </row>
    <row r="20" spans="1:19" ht="18.75" thickBot="1" x14ac:dyDescent="0.25">
      <c r="A20" s="36" t="s">
        <v>36</v>
      </c>
      <c r="I20" s="22">
        <f>SUM(I9:$I$19)</f>
        <v>477622000</v>
      </c>
      <c r="K20" s="22">
        <f>SUM(K9:$K$19)</f>
        <v>-40151410</v>
      </c>
      <c r="M20" s="22">
        <f>SUM(M9:$M$19)</f>
        <v>437470590</v>
      </c>
      <c r="O20" s="22">
        <f>SUM(O9:$O$19)</f>
        <v>4599921600</v>
      </c>
      <c r="Q20" s="22">
        <f>SUM(Q9:$Q$19)</f>
        <v>-77978114</v>
      </c>
      <c r="S20" s="22">
        <f>SUM(S9:$S$19)</f>
        <v>4521943486</v>
      </c>
    </row>
    <row r="21" spans="1:19" ht="18.75" thickTop="1" x14ac:dyDescent="0.2">
      <c r="I21" s="24"/>
      <c r="K21" s="24"/>
      <c r="M21" s="24"/>
      <c r="O21" s="24"/>
      <c r="Q21" s="24"/>
      <c r="S21" s="24"/>
    </row>
    <row r="23" spans="1:19" x14ac:dyDescent="0.2">
      <c r="S23" s="3"/>
    </row>
  </sheetData>
  <mergeCells count="7">
    <mergeCell ref="A1:S1"/>
    <mergeCell ref="A2:S2"/>
    <mergeCell ref="A3:S3"/>
    <mergeCell ref="A5:S5"/>
    <mergeCell ref="C7:G7"/>
    <mergeCell ref="I7:M7"/>
    <mergeCell ref="O7:S7"/>
  </mergeCells>
  <pageMargins left="0.7" right="0.7" top="0.75" bottom="0.75" header="0.3" footer="0.3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S30"/>
  <sheetViews>
    <sheetView rightToLeft="1" workbookViewId="0">
      <selection activeCell="K13" sqref="K13"/>
    </sheetView>
  </sheetViews>
  <sheetFormatPr defaultRowHeight="14.25" x14ac:dyDescent="0.2"/>
  <cols>
    <col min="1" max="1" width="34.25" style="2" customWidth="1"/>
    <col min="2" max="2" width="1.375" style="2" customWidth="1"/>
    <col min="3" max="3" width="9.625" style="2" bestFit="1" customWidth="1"/>
    <col min="4" max="4" width="1.375" style="2" customWidth="1"/>
    <col min="5" max="5" width="9.75" style="2" bestFit="1" customWidth="1"/>
    <col min="6" max="6" width="1.375" style="2" customWidth="1"/>
    <col min="7" max="7" width="10.625" style="2" bestFit="1" customWidth="1"/>
    <col min="8" max="8" width="1.375" style="2" customWidth="1"/>
    <col min="9" max="9" width="12.625" style="2" bestFit="1" customWidth="1"/>
    <col min="10" max="10" width="1.375" style="2" customWidth="1"/>
    <col min="11" max="11" width="9.375" style="2" bestFit="1" customWidth="1"/>
    <col min="12" max="12" width="1.375" style="2" customWidth="1"/>
    <col min="13" max="13" width="12.625" style="2" bestFit="1" customWidth="1"/>
    <col min="14" max="14" width="1.375" style="2" customWidth="1"/>
    <col min="15" max="15" width="13.75" style="2" bestFit="1" customWidth="1"/>
    <col min="16" max="16" width="1.375" style="2" customWidth="1"/>
    <col min="17" max="17" width="9.375" style="2" bestFit="1" customWidth="1"/>
    <col min="18" max="18" width="1.375" style="2" customWidth="1"/>
    <col min="19" max="19" width="13.75" style="2" bestFit="1" customWidth="1"/>
    <col min="20" max="16384" width="9" style="2"/>
  </cols>
  <sheetData>
    <row r="1" spans="1:19" ht="20.100000000000001" customHeight="1" x14ac:dyDescent="0.2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</row>
    <row r="2" spans="1:19" ht="20.100000000000001" customHeight="1" x14ac:dyDescent="0.2">
      <c r="A2" s="14" t="s">
        <v>123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</row>
    <row r="3" spans="1:19" ht="20.100000000000001" customHeight="1" x14ac:dyDescent="0.2">
      <c r="A3" s="14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</row>
    <row r="5" spans="1:19" ht="19.5" x14ac:dyDescent="0.2">
      <c r="A5" s="16" t="s">
        <v>160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</row>
    <row r="7" spans="1:19" ht="19.5" x14ac:dyDescent="0.2">
      <c r="I7" s="17" t="s">
        <v>139</v>
      </c>
      <c r="J7" s="13"/>
      <c r="K7" s="13"/>
      <c r="L7" s="13"/>
      <c r="M7" s="13"/>
      <c r="O7" s="17" t="s">
        <v>7</v>
      </c>
      <c r="P7" s="13"/>
      <c r="Q7" s="13"/>
      <c r="R7" s="13"/>
      <c r="S7" s="13"/>
    </row>
    <row r="8" spans="1:19" ht="39" x14ac:dyDescent="0.2">
      <c r="A8" s="5" t="s">
        <v>125</v>
      </c>
      <c r="C8" s="5" t="s">
        <v>161</v>
      </c>
      <c r="E8" s="5" t="s">
        <v>45</v>
      </c>
      <c r="G8" s="5" t="s">
        <v>98</v>
      </c>
      <c r="I8" s="5" t="s">
        <v>162</v>
      </c>
      <c r="K8" s="5" t="s">
        <v>144</v>
      </c>
      <c r="M8" s="5" t="s">
        <v>163</v>
      </c>
      <c r="O8" s="5" t="s">
        <v>162</v>
      </c>
      <c r="Q8" s="5" t="s">
        <v>144</v>
      </c>
      <c r="S8" s="5" t="s">
        <v>163</v>
      </c>
    </row>
    <row r="9" spans="1:19" ht="18" x14ac:dyDescent="0.2">
      <c r="A9" s="20" t="s">
        <v>164</v>
      </c>
      <c r="C9" s="19" t="s">
        <v>122</v>
      </c>
      <c r="E9" s="19" t="s">
        <v>165</v>
      </c>
      <c r="G9" s="19" t="s">
        <v>106</v>
      </c>
      <c r="I9" s="20">
        <v>679452048</v>
      </c>
      <c r="K9" s="20">
        <v>-3054120</v>
      </c>
      <c r="M9" s="20">
        <v>676397928</v>
      </c>
      <c r="O9" s="20">
        <v>723287664</v>
      </c>
      <c r="Q9" s="20">
        <v>-1006063</v>
      </c>
      <c r="S9" s="20">
        <v>722281601</v>
      </c>
    </row>
    <row r="10" spans="1:19" ht="18" x14ac:dyDescent="0.2">
      <c r="A10" s="20" t="s">
        <v>166</v>
      </c>
      <c r="C10" s="19" t="s">
        <v>167</v>
      </c>
      <c r="E10" s="19" t="s">
        <v>168</v>
      </c>
      <c r="G10" s="19" t="s">
        <v>114</v>
      </c>
      <c r="I10" s="20">
        <v>435698614</v>
      </c>
      <c r="K10" s="20">
        <v>-1752688</v>
      </c>
      <c r="M10" s="20">
        <v>433945926</v>
      </c>
      <c r="O10" s="20">
        <v>884376794</v>
      </c>
      <c r="Q10" s="20">
        <v>-4708</v>
      </c>
      <c r="S10" s="20">
        <v>884372086</v>
      </c>
    </row>
    <row r="11" spans="1:19" ht="18" x14ac:dyDescent="0.2">
      <c r="A11" s="20" t="s">
        <v>169</v>
      </c>
      <c r="C11" s="19" t="s">
        <v>170</v>
      </c>
      <c r="E11" s="19" t="s">
        <v>171</v>
      </c>
      <c r="G11" s="19" t="s">
        <v>111</v>
      </c>
      <c r="I11" s="20">
        <v>540438</v>
      </c>
      <c r="K11" s="20">
        <v>-3987</v>
      </c>
      <c r="M11" s="20">
        <v>536451</v>
      </c>
      <c r="O11" s="20">
        <v>540438</v>
      </c>
      <c r="Q11" s="20">
        <v>-3987</v>
      </c>
      <c r="S11" s="20">
        <v>536451</v>
      </c>
    </row>
    <row r="12" spans="1:19" ht="18" x14ac:dyDescent="0.2">
      <c r="A12" s="20" t="s">
        <v>172</v>
      </c>
      <c r="C12" s="19" t="s">
        <v>167</v>
      </c>
      <c r="E12" s="19" t="s">
        <v>171</v>
      </c>
      <c r="G12" s="19" t="s">
        <v>111</v>
      </c>
      <c r="I12" s="20">
        <v>-34194853</v>
      </c>
      <c r="K12" s="20">
        <v>-509739</v>
      </c>
      <c r="M12" s="20">
        <v>-34704592</v>
      </c>
      <c r="O12" s="20">
        <v>78881474</v>
      </c>
      <c r="Q12" s="7" t="s">
        <v>239</v>
      </c>
      <c r="S12" s="20">
        <v>78881474</v>
      </c>
    </row>
    <row r="13" spans="1:19" ht="18" x14ac:dyDescent="0.2">
      <c r="A13" s="20" t="s">
        <v>88</v>
      </c>
      <c r="C13" s="19" t="s">
        <v>173</v>
      </c>
      <c r="E13" s="19" t="s">
        <v>90</v>
      </c>
      <c r="G13" s="19" t="s">
        <v>91</v>
      </c>
      <c r="I13" s="20">
        <v>29932386</v>
      </c>
      <c r="K13" s="7" t="s">
        <v>239</v>
      </c>
      <c r="M13" s="20">
        <v>29932386</v>
      </c>
      <c r="O13" s="20">
        <v>271303874</v>
      </c>
      <c r="Q13" s="7" t="s">
        <v>239</v>
      </c>
      <c r="S13" s="20">
        <v>271303874</v>
      </c>
    </row>
    <row r="14" spans="1:19" ht="18" x14ac:dyDescent="0.2">
      <c r="A14" s="20" t="s">
        <v>174</v>
      </c>
      <c r="C14" s="19" t="s">
        <v>171</v>
      </c>
      <c r="E14" s="19" t="s">
        <v>175</v>
      </c>
      <c r="G14" s="19" t="s">
        <v>106</v>
      </c>
      <c r="I14" s="7" t="s">
        <v>239</v>
      </c>
      <c r="K14" s="7" t="s">
        <v>239</v>
      </c>
      <c r="M14" s="7" t="s">
        <v>239</v>
      </c>
      <c r="N14" s="19"/>
      <c r="O14" s="20">
        <v>44193285</v>
      </c>
      <c r="Q14" s="7" t="s">
        <v>239</v>
      </c>
      <c r="S14" s="20">
        <v>44193285</v>
      </c>
    </row>
    <row r="15" spans="1:19" ht="18" x14ac:dyDescent="0.2">
      <c r="A15" s="20" t="s">
        <v>176</v>
      </c>
      <c r="C15" s="19" t="s">
        <v>171</v>
      </c>
      <c r="E15" s="19" t="s">
        <v>175</v>
      </c>
      <c r="G15" s="19" t="s">
        <v>106</v>
      </c>
      <c r="I15" s="7" t="s">
        <v>239</v>
      </c>
      <c r="K15" s="7" t="s">
        <v>239</v>
      </c>
      <c r="M15" s="7" t="s">
        <v>239</v>
      </c>
      <c r="N15" s="19"/>
      <c r="O15" s="20">
        <v>1782978128</v>
      </c>
      <c r="Q15" s="7" t="s">
        <v>239</v>
      </c>
      <c r="S15" s="20">
        <v>1782978128</v>
      </c>
    </row>
    <row r="16" spans="1:19" ht="18" x14ac:dyDescent="0.2">
      <c r="A16" s="20" t="s">
        <v>177</v>
      </c>
      <c r="C16" s="19" t="s">
        <v>171</v>
      </c>
      <c r="E16" s="19" t="s">
        <v>175</v>
      </c>
      <c r="G16" s="19" t="s">
        <v>106</v>
      </c>
      <c r="I16" s="7" t="s">
        <v>239</v>
      </c>
      <c r="K16" s="7" t="s">
        <v>239</v>
      </c>
      <c r="M16" s="7" t="s">
        <v>239</v>
      </c>
      <c r="N16" s="19"/>
      <c r="O16" s="20">
        <v>110483214</v>
      </c>
      <c r="Q16" s="7" t="s">
        <v>239</v>
      </c>
      <c r="S16" s="20">
        <v>110483214</v>
      </c>
    </row>
    <row r="17" spans="1:19" ht="18" x14ac:dyDescent="0.2">
      <c r="A17" s="20" t="s">
        <v>178</v>
      </c>
      <c r="C17" s="19" t="s">
        <v>171</v>
      </c>
      <c r="E17" s="19" t="s">
        <v>179</v>
      </c>
      <c r="G17" s="19" t="s">
        <v>106</v>
      </c>
      <c r="I17" s="7" t="s">
        <v>239</v>
      </c>
      <c r="K17" s="7" t="s">
        <v>239</v>
      </c>
      <c r="M17" s="7" t="s">
        <v>239</v>
      </c>
      <c r="N17" s="19"/>
      <c r="O17" s="20">
        <v>33385627</v>
      </c>
      <c r="Q17" s="7" t="s">
        <v>239</v>
      </c>
      <c r="S17" s="20">
        <v>33385627</v>
      </c>
    </row>
    <row r="18" spans="1:19" ht="18" x14ac:dyDescent="0.2">
      <c r="A18" s="20" t="s">
        <v>180</v>
      </c>
      <c r="C18" s="19" t="s">
        <v>167</v>
      </c>
      <c r="E18" s="19" t="s">
        <v>181</v>
      </c>
      <c r="G18" s="19" t="s">
        <v>114</v>
      </c>
      <c r="I18" s="7" t="s">
        <v>239</v>
      </c>
      <c r="K18" s="7" t="s">
        <v>239</v>
      </c>
      <c r="M18" s="7" t="s">
        <v>239</v>
      </c>
      <c r="N18" s="19"/>
      <c r="O18" s="20">
        <v>2911736892</v>
      </c>
      <c r="Q18" s="7" t="s">
        <v>239</v>
      </c>
      <c r="S18" s="20">
        <v>2911736892</v>
      </c>
    </row>
    <row r="19" spans="1:19" ht="18" x14ac:dyDescent="0.2">
      <c r="A19" s="20" t="s">
        <v>182</v>
      </c>
      <c r="C19" s="19" t="s">
        <v>183</v>
      </c>
      <c r="E19" s="19" t="s">
        <v>171</v>
      </c>
      <c r="G19" s="19" t="s">
        <v>53</v>
      </c>
      <c r="I19" s="7" t="s">
        <v>239</v>
      </c>
      <c r="K19" s="7" t="s">
        <v>239</v>
      </c>
      <c r="M19" s="7" t="s">
        <v>239</v>
      </c>
      <c r="N19" s="19"/>
      <c r="O19" s="20">
        <v>522300925</v>
      </c>
      <c r="Q19" s="7" t="s">
        <v>239</v>
      </c>
      <c r="S19" s="20">
        <v>522300925</v>
      </c>
    </row>
    <row r="20" spans="1:19" ht="18" x14ac:dyDescent="0.2">
      <c r="A20" s="20" t="s">
        <v>184</v>
      </c>
      <c r="C20" s="19" t="s">
        <v>167</v>
      </c>
      <c r="E20" s="19" t="s">
        <v>171</v>
      </c>
      <c r="G20" s="19" t="s">
        <v>111</v>
      </c>
      <c r="I20" s="7" t="s">
        <v>239</v>
      </c>
      <c r="K20" s="7" t="s">
        <v>239</v>
      </c>
      <c r="M20" s="7" t="s">
        <v>239</v>
      </c>
      <c r="N20" s="19"/>
      <c r="O20" s="20">
        <v>88304359</v>
      </c>
      <c r="Q20" s="7" t="s">
        <v>239</v>
      </c>
      <c r="S20" s="20">
        <v>88304359</v>
      </c>
    </row>
    <row r="21" spans="1:19" ht="18" x14ac:dyDescent="0.2">
      <c r="A21" s="20" t="s">
        <v>185</v>
      </c>
      <c r="C21" s="19" t="s">
        <v>171</v>
      </c>
      <c r="E21" s="19" t="s">
        <v>175</v>
      </c>
      <c r="G21" s="19" t="s">
        <v>106</v>
      </c>
      <c r="I21" s="7" t="s">
        <v>239</v>
      </c>
      <c r="K21" s="7" t="s">
        <v>239</v>
      </c>
      <c r="M21" s="7" t="s">
        <v>239</v>
      </c>
      <c r="N21" s="19"/>
      <c r="O21" s="20">
        <v>25190172</v>
      </c>
      <c r="Q21" s="7" t="s">
        <v>239</v>
      </c>
      <c r="S21" s="20">
        <v>25190172</v>
      </c>
    </row>
    <row r="22" spans="1:19" ht="18" x14ac:dyDescent="0.2">
      <c r="A22" s="20" t="s">
        <v>186</v>
      </c>
      <c r="C22" s="19" t="s">
        <v>171</v>
      </c>
      <c r="E22" s="19" t="s">
        <v>187</v>
      </c>
      <c r="G22" s="19" t="s">
        <v>91</v>
      </c>
      <c r="I22" s="7" t="s">
        <v>239</v>
      </c>
      <c r="K22" s="7" t="s">
        <v>239</v>
      </c>
      <c r="M22" s="7" t="s">
        <v>239</v>
      </c>
      <c r="N22" s="19"/>
      <c r="O22" s="20">
        <v>5615274069</v>
      </c>
      <c r="Q22" s="7" t="s">
        <v>239</v>
      </c>
      <c r="S22" s="20">
        <v>5615274069</v>
      </c>
    </row>
    <row r="23" spans="1:19" ht="18" x14ac:dyDescent="0.2">
      <c r="A23" s="20" t="s">
        <v>188</v>
      </c>
      <c r="C23" s="19" t="s">
        <v>171</v>
      </c>
      <c r="E23" s="19" t="s">
        <v>189</v>
      </c>
      <c r="G23" s="19" t="s">
        <v>190</v>
      </c>
      <c r="I23" s="7" t="s">
        <v>239</v>
      </c>
      <c r="K23" s="7" t="s">
        <v>239</v>
      </c>
      <c r="M23" s="7" t="s">
        <v>239</v>
      </c>
      <c r="N23" s="19"/>
      <c r="O23" s="20">
        <v>734092204</v>
      </c>
      <c r="Q23" s="7" t="s">
        <v>239</v>
      </c>
      <c r="S23" s="20">
        <v>734092204</v>
      </c>
    </row>
    <row r="24" spans="1:19" ht="18.75" thickBot="1" x14ac:dyDescent="0.25">
      <c r="A24" s="36" t="s">
        <v>36</v>
      </c>
      <c r="I24" s="36">
        <f>SUM(I9:$I$23)</f>
        <v>1111428633</v>
      </c>
      <c r="K24" s="22">
        <f>SUM(K9:$K$23)</f>
        <v>-5320534</v>
      </c>
      <c r="M24" s="22">
        <f>SUM(M9:$M$23)</f>
        <v>1106108099</v>
      </c>
      <c r="O24" s="22">
        <f>SUM(O9:$O$23)</f>
        <v>13826329119</v>
      </c>
      <c r="Q24" s="22">
        <f>SUM(Q9:$Q$23)</f>
        <v>-1014758</v>
      </c>
      <c r="S24" s="22">
        <f>SUM(S9:$S$23)</f>
        <v>13825314361</v>
      </c>
    </row>
    <row r="25" spans="1:19" ht="18.75" thickTop="1" x14ac:dyDescent="0.2">
      <c r="I25" s="35"/>
      <c r="K25" s="4"/>
      <c r="M25" s="24"/>
      <c r="O25" s="4"/>
      <c r="Q25" s="4"/>
      <c r="S25" s="4"/>
    </row>
    <row r="26" spans="1:19" x14ac:dyDescent="0.2">
      <c r="I26" s="37"/>
    </row>
    <row r="27" spans="1:19" x14ac:dyDescent="0.2">
      <c r="I27" s="3"/>
    </row>
    <row r="28" spans="1:19" x14ac:dyDescent="0.2">
      <c r="I28" s="3"/>
      <c r="O28" s="37"/>
    </row>
    <row r="29" spans="1:19" x14ac:dyDescent="0.2">
      <c r="O29" s="37"/>
    </row>
    <row r="30" spans="1:19" x14ac:dyDescent="0.2">
      <c r="O30" s="37"/>
    </row>
  </sheetData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R47"/>
  <sheetViews>
    <sheetView rightToLeft="1" workbookViewId="0">
      <selection activeCell="B6" sqref="A6:B6"/>
    </sheetView>
  </sheetViews>
  <sheetFormatPr defaultRowHeight="14.25" x14ac:dyDescent="0.2"/>
  <cols>
    <col min="1" max="1" width="24.375" style="2" bestFit="1" customWidth="1"/>
    <col min="2" max="2" width="1.375" style="2" customWidth="1"/>
    <col min="3" max="3" width="7.875" style="2" customWidth="1"/>
    <col min="4" max="4" width="1.375" style="2" customWidth="1"/>
    <col min="5" max="5" width="13.25" style="2" bestFit="1" customWidth="1"/>
    <col min="6" max="6" width="1.375" style="2" customWidth="1"/>
    <col min="7" max="7" width="9" style="2" bestFit="1" customWidth="1"/>
    <col min="8" max="8" width="1.375" style="2" customWidth="1"/>
    <col min="9" max="9" width="13.875" style="2" bestFit="1" customWidth="1"/>
    <col min="10" max="10" width="1.375" style="2" customWidth="1"/>
    <col min="11" max="11" width="10.125" style="2" bestFit="1" customWidth="1"/>
    <col min="12" max="12" width="1.375" style="2" customWidth="1"/>
    <col min="13" max="13" width="14.875" style="2" bestFit="1" customWidth="1"/>
    <col min="14" max="14" width="1.375" style="2" customWidth="1"/>
    <col min="15" max="15" width="14.75" style="2" bestFit="1" customWidth="1"/>
    <col min="16" max="16" width="1.375" style="2" customWidth="1"/>
    <col min="17" max="17" width="13.875" style="2" bestFit="1" customWidth="1"/>
    <col min="18" max="18" width="17.375" style="2" bestFit="1" customWidth="1"/>
    <col min="19" max="16384" width="9" style="2"/>
  </cols>
  <sheetData>
    <row r="1" spans="1:18" ht="20.100000000000001" customHeight="1" x14ac:dyDescent="0.2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8" ht="20.100000000000001" customHeight="1" x14ac:dyDescent="0.2">
      <c r="A2" s="14" t="s">
        <v>123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18" ht="20.100000000000001" customHeight="1" x14ac:dyDescent="0.2">
      <c r="A3" s="14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5" spans="1:18" ht="19.5" x14ac:dyDescent="0.2">
      <c r="A5" s="16" t="s">
        <v>191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</row>
    <row r="7" spans="1:18" ht="19.5" x14ac:dyDescent="0.2">
      <c r="C7" s="17" t="s">
        <v>139</v>
      </c>
      <c r="D7" s="13"/>
      <c r="E7" s="13"/>
      <c r="F7" s="13"/>
      <c r="G7" s="13"/>
      <c r="H7" s="13"/>
      <c r="I7" s="13"/>
      <c r="K7" s="17" t="s">
        <v>7</v>
      </c>
      <c r="L7" s="13"/>
      <c r="M7" s="13"/>
      <c r="N7" s="13"/>
      <c r="O7" s="13"/>
      <c r="P7" s="13"/>
      <c r="Q7" s="13"/>
    </row>
    <row r="8" spans="1:18" ht="39" x14ac:dyDescent="0.2">
      <c r="A8" s="64" t="s">
        <v>125</v>
      </c>
      <c r="C8" s="5" t="s">
        <v>9</v>
      </c>
      <c r="E8" s="5" t="s">
        <v>11</v>
      </c>
      <c r="G8" s="5" t="s">
        <v>192</v>
      </c>
      <c r="I8" s="5" t="s">
        <v>193</v>
      </c>
      <c r="K8" s="5" t="s">
        <v>9</v>
      </c>
      <c r="M8" s="5" t="s">
        <v>11</v>
      </c>
      <c r="O8" s="5" t="s">
        <v>192</v>
      </c>
      <c r="Q8" s="5" t="s">
        <v>193</v>
      </c>
    </row>
    <row r="9" spans="1:18" ht="18" x14ac:dyDescent="0.2">
      <c r="A9" s="20" t="s">
        <v>174</v>
      </c>
      <c r="C9" s="50" t="s">
        <v>239</v>
      </c>
      <c r="D9" s="50"/>
      <c r="E9" s="50" t="s">
        <v>239</v>
      </c>
      <c r="F9" s="50"/>
      <c r="G9" s="50" t="s">
        <v>239</v>
      </c>
      <c r="H9" s="50"/>
      <c r="I9" s="50" t="s">
        <v>239</v>
      </c>
      <c r="J9" s="19"/>
      <c r="K9" s="20">
        <v>400</v>
      </c>
      <c r="M9" s="20">
        <v>400000000</v>
      </c>
      <c r="O9" s="20">
        <v>399933099</v>
      </c>
      <c r="Q9" s="20">
        <v>66901</v>
      </c>
    </row>
    <row r="10" spans="1:18" ht="18" x14ac:dyDescent="0.2">
      <c r="A10" s="20" t="s">
        <v>176</v>
      </c>
      <c r="C10" s="50" t="s">
        <v>239</v>
      </c>
      <c r="D10" s="50"/>
      <c r="E10" s="50" t="s">
        <v>239</v>
      </c>
      <c r="F10" s="50"/>
      <c r="G10" s="50" t="s">
        <v>239</v>
      </c>
      <c r="H10" s="50"/>
      <c r="I10" s="50" t="s">
        <v>239</v>
      </c>
      <c r="J10" s="19"/>
      <c r="K10" s="20">
        <v>16138</v>
      </c>
      <c r="M10" s="20">
        <v>16138000000</v>
      </c>
      <c r="O10" s="20">
        <v>16522316787</v>
      </c>
      <c r="Q10" s="20">
        <v>-384316787</v>
      </c>
    </row>
    <row r="11" spans="1:18" ht="18" x14ac:dyDescent="0.2">
      <c r="A11" s="20" t="s">
        <v>177</v>
      </c>
      <c r="C11" s="50" t="s">
        <v>239</v>
      </c>
      <c r="D11" s="50"/>
      <c r="E11" s="50" t="s">
        <v>239</v>
      </c>
      <c r="F11" s="50"/>
      <c r="G11" s="50" t="s">
        <v>239</v>
      </c>
      <c r="H11" s="50"/>
      <c r="I11" s="50" t="s">
        <v>239</v>
      </c>
      <c r="J11" s="19"/>
      <c r="K11" s="20">
        <v>1000</v>
      </c>
      <c r="M11" s="20">
        <v>1000000000</v>
      </c>
      <c r="O11" s="20">
        <v>1009816937</v>
      </c>
      <c r="Q11" s="20">
        <v>-9816937</v>
      </c>
    </row>
    <row r="12" spans="1:18" ht="18" x14ac:dyDescent="0.2">
      <c r="A12" s="20" t="s">
        <v>178</v>
      </c>
      <c r="C12" s="50" t="s">
        <v>239</v>
      </c>
      <c r="D12" s="50"/>
      <c r="E12" s="50" t="s">
        <v>239</v>
      </c>
      <c r="F12" s="50"/>
      <c r="G12" s="50" t="s">
        <v>239</v>
      </c>
      <c r="H12" s="50"/>
      <c r="I12" s="50" t="s">
        <v>239</v>
      </c>
      <c r="J12" s="19"/>
      <c r="K12" s="20">
        <v>254</v>
      </c>
      <c r="M12" s="20">
        <v>254000000</v>
      </c>
      <c r="O12" s="20">
        <v>-92995</v>
      </c>
      <c r="Q12" s="20">
        <v>254092995</v>
      </c>
    </row>
    <row r="13" spans="1:18" ht="18" x14ac:dyDescent="0.2">
      <c r="A13" s="20" t="s">
        <v>17</v>
      </c>
      <c r="C13" s="50" t="s">
        <v>239</v>
      </c>
      <c r="D13" s="50"/>
      <c r="E13" s="50" t="s">
        <v>239</v>
      </c>
      <c r="F13" s="50"/>
      <c r="G13" s="50" t="s">
        <v>239</v>
      </c>
      <c r="H13" s="50"/>
      <c r="I13" s="50" t="s">
        <v>239</v>
      </c>
      <c r="J13" s="19"/>
      <c r="K13" s="20">
        <v>166751</v>
      </c>
      <c r="M13" s="20">
        <v>23614678406</v>
      </c>
      <c r="O13" s="20">
        <v>41550962845</v>
      </c>
      <c r="Q13" s="20">
        <v>-17936284439</v>
      </c>
      <c r="R13" s="6"/>
    </row>
    <row r="14" spans="1:18" ht="18" x14ac:dyDescent="0.2">
      <c r="A14" s="20" t="s">
        <v>194</v>
      </c>
      <c r="C14" s="50" t="s">
        <v>239</v>
      </c>
      <c r="D14" s="50"/>
      <c r="E14" s="50" t="s">
        <v>239</v>
      </c>
      <c r="F14" s="50"/>
      <c r="G14" s="50" t="s">
        <v>239</v>
      </c>
      <c r="H14" s="50"/>
      <c r="I14" s="50" t="s">
        <v>239</v>
      </c>
      <c r="J14" s="19"/>
      <c r="K14" s="20">
        <v>150</v>
      </c>
      <c r="M14" s="20">
        <v>5821163</v>
      </c>
      <c r="O14" s="20">
        <v>7314233</v>
      </c>
      <c r="Q14" s="20">
        <v>-1493070</v>
      </c>
    </row>
    <row r="15" spans="1:18" ht="18" x14ac:dyDescent="0.2">
      <c r="A15" s="20" t="s">
        <v>195</v>
      </c>
      <c r="C15" s="50" t="s">
        <v>239</v>
      </c>
      <c r="D15" s="50"/>
      <c r="E15" s="50" t="s">
        <v>239</v>
      </c>
      <c r="F15" s="50"/>
      <c r="G15" s="50" t="s">
        <v>239</v>
      </c>
      <c r="H15" s="50"/>
      <c r="I15" s="50" t="s">
        <v>239</v>
      </c>
      <c r="J15" s="19"/>
      <c r="K15" s="20">
        <v>7252</v>
      </c>
      <c r="M15" s="20">
        <v>6271995289</v>
      </c>
      <c r="O15" s="20">
        <v>6121646425</v>
      </c>
      <c r="Q15" s="20">
        <v>150348864</v>
      </c>
    </row>
    <row r="16" spans="1:18" ht="18" x14ac:dyDescent="0.2">
      <c r="A16" s="20" t="s">
        <v>196</v>
      </c>
      <c r="C16" s="50" t="s">
        <v>239</v>
      </c>
      <c r="D16" s="50"/>
      <c r="E16" s="50" t="s">
        <v>239</v>
      </c>
      <c r="F16" s="50"/>
      <c r="G16" s="50" t="s">
        <v>239</v>
      </c>
      <c r="H16" s="50"/>
      <c r="I16" s="50" t="s">
        <v>239</v>
      </c>
      <c r="J16" s="19"/>
      <c r="K16" s="20">
        <v>7000</v>
      </c>
      <c r="M16" s="20">
        <v>6348648103</v>
      </c>
      <c r="O16" s="20">
        <v>6088095227</v>
      </c>
      <c r="Q16" s="20">
        <v>260552876</v>
      </c>
    </row>
    <row r="17" spans="1:17" ht="18" x14ac:dyDescent="0.2">
      <c r="A17" s="20" t="s">
        <v>72</v>
      </c>
      <c r="C17" s="50" t="s">
        <v>239</v>
      </c>
      <c r="D17" s="50"/>
      <c r="E17" s="50" t="s">
        <v>239</v>
      </c>
      <c r="F17" s="50"/>
      <c r="G17" s="50" t="s">
        <v>239</v>
      </c>
      <c r="H17" s="50"/>
      <c r="I17" s="50" t="s">
        <v>239</v>
      </c>
      <c r="J17" s="19"/>
      <c r="K17" s="20">
        <v>35000</v>
      </c>
      <c r="M17" s="20">
        <v>29408730711</v>
      </c>
      <c r="O17" s="20">
        <v>28198791330</v>
      </c>
      <c r="Q17" s="20">
        <v>1209939381</v>
      </c>
    </row>
    <row r="18" spans="1:17" ht="18" x14ac:dyDescent="0.2">
      <c r="A18" s="20" t="s">
        <v>197</v>
      </c>
      <c r="C18" s="50" t="s">
        <v>239</v>
      </c>
      <c r="D18" s="50"/>
      <c r="E18" s="50" t="s">
        <v>239</v>
      </c>
      <c r="F18" s="50"/>
      <c r="G18" s="50" t="s">
        <v>239</v>
      </c>
      <c r="H18" s="50"/>
      <c r="I18" s="50" t="s">
        <v>239</v>
      </c>
      <c r="J18" s="19"/>
      <c r="K18" s="20">
        <v>854</v>
      </c>
      <c r="M18" s="20">
        <v>854000000</v>
      </c>
      <c r="O18" s="20">
        <v>842632517</v>
      </c>
      <c r="Q18" s="20">
        <v>11367483</v>
      </c>
    </row>
    <row r="19" spans="1:17" ht="18" x14ac:dyDescent="0.2">
      <c r="A19" s="20" t="s">
        <v>198</v>
      </c>
      <c r="C19" s="50" t="s">
        <v>239</v>
      </c>
      <c r="D19" s="50"/>
      <c r="E19" s="50" t="s">
        <v>239</v>
      </c>
      <c r="F19" s="50"/>
      <c r="G19" s="50" t="s">
        <v>239</v>
      </c>
      <c r="H19" s="50"/>
      <c r="I19" s="50" t="s">
        <v>239</v>
      </c>
      <c r="J19" s="19"/>
      <c r="K19" s="20">
        <v>11673</v>
      </c>
      <c r="M19" s="20">
        <v>11673000000</v>
      </c>
      <c r="O19" s="20">
        <v>11534615024</v>
      </c>
      <c r="Q19" s="20">
        <v>138384976</v>
      </c>
    </row>
    <row r="20" spans="1:17" ht="18" x14ac:dyDescent="0.2">
      <c r="A20" s="20" t="s">
        <v>82</v>
      </c>
      <c r="C20" s="50" t="s">
        <v>239</v>
      </c>
      <c r="D20" s="50"/>
      <c r="E20" s="50" t="s">
        <v>239</v>
      </c>
      <c r="F20" s="50"/>
      <c r="G20" s="50" t="s">
        <v>239</v>
      </c>
      <c r="H20" s="50"/>
      <c r="I20" s="50" t="s">
        <v>239</v>
      </c>
      <c r="J20" s="19"/>
      <c r="K20" s="20">
        <v>5847</v>
      </c>
      <c r="M20" s="20">
        <v>4876104595</v>
      </c>
      <c r="O20" s="20">
        <v>4823267976</v>
      </c>
      <c r="Q20" s="20">
        <v>52836619</v>
      </c>
    </row>
    <row r="21" spans="1:17" ht="18" x14ac:dyDescent="0.2">
      <c r="A21" s="20" t="s">
        <v>199</v>
      </c>
      <c r="C21" s="50" t="s">
        <v>239</v>
      </c>
      <c r="D21" s="50"/>
      <c r="E21" s="50" t="s">
        <v>239</v>
      </c>
      <c r="F21" s="50"/>
      <c r="G21" s="50" t="s">
        <v>239</v>
      </c>
      <c r="H21" s="50"/>
      <c r="I21" s="50" t="s">
        <v>239</v>
      </c>
      <c r="J21" s="19"/>
      <c r="K21" s="20">
        <v>64952</v>
      </c>
      <c r="M21" s="20">
        <v>64952000000</v>
      </c>
      <c r="O21" s="20">
        <v>64518765374</v>
      </c>
      <c r="Q21" s="20">
        <v>433234626</v>
      </c>
    </row>
    <row r="22" spans="1:17" ht="18" x14ac:dyDescent="0.2">
      <c r="A22" s="20" t="s">
        <v>86</v>
      </c>
      <c r="C22" s="50" t="s">
        <v>239</v>
      </c>
      <c r="D22" s="50"/>
      <c r="E22" s="50" t="s">
        <v>239</v>
      </c>
      <c r="F22" s="50"/>
      <c r="G22" s="50" t="s">
        <v>239</v>
      </c>
      <c r="H22" s="50"/>
      <c r="I22" s="50" t="s">
        <v>239</v>
      </c>
      <c r="J22" s="19"/>
      <c r="K22" s="20">
        <v>15392</v>
      </c>
      <c r="M22" s="20">
        <v>12537006958</v>
      </c>
      <c r="O22" s="20">
        <v>12229303179</v>
      </c>
      <c r="Q22" s="20">
        <v>307703779</v>
      </c>
    </row>
    <row r="23" spans="1:17" ht="18" x14ac:dyDescent="0.2">
      <c r="A23" s="20" t="s">
        <v>18</v>
      </c>
      <c r="C23" s="50" t="s">
        <v>239</v>
      </c>
      <c r="D23" s="50"/>
      <c r="E23" s="50" t="s">
        <v>239</v>
      </c>
      <c r="F23" s="50"/>
      <c r="G23" s="50" t="s">
        <v>239</v>
      </c>
      <c r="H23" s="50"/>
      <c r="I23" s="50" t="s">
        <v>239</v>
      </c>
      <c r="J23" s="19"/>
      <c r="K23" s="20">
        <v>2900000</v>
      </c>
      <c r="M23" s="20">
        <v>10940133776</v>
      </c>
      <c r="O23" s="20">
        <v>16358518191</v>
      </c>
      <c r="Q23" s="20">
        <v>-5418384415</v>
      </c>
    </row>
    <row r="24" spans="1:17" ht="18" x14ac:dyDescent="0.2">
      <c r="A24" s="20" t="s">
        <v>19</v>
      </c>
      <c r="C24" s="50" t="s">
        <v>239</v>
      </c>
      <c r="D24" s="50"/>
      <c r="E24" s="50" t="s">
        <v>239</v>
      </c>
      <c r="F24" s="50"/>
      <c r="G24" s="50" t="s">
        <v>239</v>
      </c>
      <c r="H24" s="50"/>
      <c r="I24" s="50" t="s">
        <v>239</v>
      </c>
      <c r="J24" s="19"/>
      <c r="K24" s="20">
        <v>4900000</v>
      </c>
      <c r="M24" s="20">
        <v>56599863832</v>
      </c>
      <c r="O24" s="20">
        <v>54151847316</v>
      </c>
      <c r="Q24" s="20">
        <v>2448016516</v>
      </c>
    </row>
    <row r="25" spans="1:17" ht="18" x14ac:dyDescent="0.2">
      <c r="A25" s="20" t="s">
        <v>148</v>
      </c>
      <c r="C25" s="50" t="s">
        <v>239</v>
      </c>
      <c r="D25" s="50"/>
      <c r="E25" s="50" t="s">
        <v>239</v>
      </c>
      <c r="F25" s="50"/>
      <c r="G25" s="50" t="s">
        <v>239</v>
      </c>
      <c r="H25" s="50"/>
      <c r="I25" s="50" t="s">
        <v>239</v>
      </c>
      <c r="J25" s="19"/>
      <c r="K25" s="20">
        <v>130333</v>
      </c>
      <c r="M25" s="20">
        <v>3122336222</v>
      </c>
      <c r="O25" s="20">
        <v>5215589348</v>
      </c>
      <c r="Q25" s="20">
        <v>-2093253126</v>
      </c>
    </row>
    <row r="26" spans="1:17" ht="18" x14ac:dyDescent="0.2">
      <c r="A26" s="20" t="s">
        <v>150</v>
      </c>
      <c r="C26" s="50" t="s">
        <v>239</v>
      </c>
      <c r="D26" s="50"/>
      <c r="E26" s="50" t="s">
        <v>239</v>
      </c>
      <c r="F26" s="50"/>
      <c r="G26" s="50" t="s">
        <v>239</v>
      </c>
      <c r="H26" s="50"/>
      <c r="I26" s="50" t="s">
        <v>239</v>
      </c>
      <c r="J26" s="19"/>
      <c r="K26" s="20">
        <v>2000000</v>
      </c>
      <c r="M26" s="20">
        <v>21392903147</v>
      </c>
      <c r="O26" s="20">
        <v>23453814461</v>
      </c>
      <c r="Q26" s="20">
        <v>-2060911314</v>
      </c>
    </row>
    <row r="27" spans="1:17" ht="18" x14ac:dyDescent="0.2">
      <c r="A27" s="20" t="s">
        <v>152</v>
      </c>
      <c r="C27" s="50" t="s">
        <v>239</v>
      </c>
      <c r="D27" s="50"/>
      <c r="E27" s="50" t="s">
        <v>239</v>
      </c>
      <c r="F27" s="50"/>
      <c r="G27" s="50" t="s">
        <v>239</v>
      </c>
      <c r="H27" s="50"/>
      <c r="I27" s="50" t="s">
        <v>239</v>
      </c>
      <c r="J27" s="19"/>
      <c r="K27" s="20">
        <v>2000</v>
      </c>
      <c r="M27" s="20">
        <v>44189501</v>
      </c>
      <c r="O27" s="20">
        <v>-19794401</v>
      </c>
      <c r="Q27" s="20">
        <v>63983902</v>
      </c>
    </row>
    <row r="28" spans="1:17" ht="18" x14ac:dyDescent="0.2">
      <c r="A28" s="20" t="s">
        <v>23</v>
      </c>
      <c r="C28" s="50" t="s">
        <v>239</v>
      </c>
      <c r="D28" s="50"/>
      <c r="E28" s="50" t="s">
        <v>239</v>
      </c>
      <c r="F28" s="50"/>
      <c r="G28" s="50" t="s">
        <v>239</v>
      </c>
      <c r="H28" s="50"/>
      <c r="I28" s="50" t="s">
        <v>239</v>
      </c>
      <c r="J28" s="19"/>
      <c r="K28" s="20">
        <v>2000000</v>
      </c>
      <c r="M28" s="20">
        <v>77644945126</v>
      </c>
      <c r="O28" s="20">
        <v>76464744249</v>
      </c>
      <c r="Q28" s="20">
        <v>1180200877</v>
      </c>
    </row>
    <row r="29" spans="1:17" ht="18" x14ac:dyDescent="0.2">
      <c r="A29" s="20" t="s">
        <v>200</v>
      </c>
      <c r="C29" s="50" t="s">
        <v>239</v>
      </c>
      <c r="D29" s="50"/>
      <c r="E29" s="50" t="s">
        <v>239</v>
      </c>
      <c r="F29" s="50"/>
      <c r="G29" s="50" t="s">
        <v>239</v>
      </c>
      <c r="H29" s="50"/>
      <c r="I29" s="50" t="s">
        <v>239</v>
      </c>
      <c r="J29" s="19"/>
      <c r="K29" s="20">
        <v>33382</v>
      </c>
      <c r="M29" s="20">
        <v>462576325</v>
      </c>
      <c r="O29" s="20">
        <v>412220436</v>
      </c>
      <c r="Q29" s="20">
        <v>50355889</v>
      </c>
    </row>
    <row r="30" spans="1:17" ht="18" x14ac:dyDescent="0.2">
      <c r="A30" s="20" t="s">
        <v>24</v>
      </c>
      <c r="C30" s="50" t="s">
        <v>239</v>
      </c>
      <c r="D30" s="50"/>
      <c r="E30" s="50" t="s">
        <v>239</v>
      </c>
      <c r="F30" s="50"/>
      <c r="G30" s="50" t="s">
        <v>239</v>
      </c>
      <c r="H30" s="50"/>
      <c r="I30" s="50" t="s">
        <v>239</v>
      </c>
      <c r="J30" s="19"/>
      <c r="K30" s="20">
        <v>800000</v>
      </c>
      <c r="M30" s="20">
        <v>20154989894</v>
      </c>
      <c r="O30" s="20">
        <v>20869172706</v>
      </c>
      <c r="Q30" s="20">
        <v>-714182812</v>
      </c>
    </row>
    <row r="31" spans="1:17" ht="18" x14ac:dyDescent="0.2">
      <c r="A31" s="20" t="s">
        <v>25</v>
      </c>
      <c r="C31" s="50" t="s">
        <v>239</v>
      </c>
      <c r="D31" s="50"/>
      <c r="E31" s="50" t="s">
        <v>239</v>
      </c>
      <c r="F31" s="50"/>
      <c r="G31" s="50" t="s">
        <v>239</v>
      </c>
      <c r="H31" s="50"/>
      <c r="I31" s="50" t="s">
        <v>239</v>
      </c>
      <c r="J31" s="19"/>
      <c r="K31" s="20">
        <v>1000000</v>
      </c>
      <c r="M31" s="20">
        <v>19559362826</v>
      </c>
      <c r="O31" s="20">
        <v>23367771326</v>
      </c>
      <c r="Q31" s="20">
        <v>-3808408500</v>
      </c>
    </row>
    <row r="32" spans="1:17" ht="18" x14ac:dyDescent="0.2">
      <c r="A32" s="20" t="s">
        <v>26</v>
      </c>
      <c r="C32" s="50" t="s">
        <v>239</v>
      </c>
      <c r="D32" s="50"/>
      <c r="E32" s="50" t="s">
        <v>239</v>
      </c>
      <c r="F32" s="50"/>
      <c r="G32" s="50" t="s">
        <v>239</v>
      </c>
      <c r="H32" s="50"/>
      <c r="I32" s="50" t="s">
        <v>239</v>
      </c>
      <c r="J32" s="19"/>
      <c r="K32" s="20">
        <v>603478</v>
      </c>
      <c r="M32" s="20">
        <v>32812761669</v>
      </c>
      <c r="O32" s="20">
        <v>44624908175</v>
      </c>
      <c r="Q32" s="20">
        <v>-11812146506</v>
      </c>
    </row>
    <row r="33" spans="1:17" ht="18" x14ac:dyDescent="0.2">
      <c r="A33" s="20" t="s">
        <v>27</v>
      </c>
      <c r="C33" s="50" t="s">
        <v>239</v>
      </c>
      <c r="D33" s="50"/>
      <c r="E33" s="50" t="s">
        <v>239</v>
      </c>
      <c r="F33" s="50"/>
      <c r="G33" s="50" t="s">
        <v>239</v>
      </c>
      <c r="H33" s="50"/>
      <c r="I33" s="50" t="s">
        <v>239</v>
      </c>
      <c r="J33" s="19"/>
      <c r="K33" s="20">
        <v>5000000</v>
      </c>
      <c r="M33" s="20">
        <v>77679042047</v>
      </c>
      <c r="O33" s="20">
        <v>88361766707</v>
      </c>
      <c r="Q33" s="20">
        <v>-10682724660</v>
      </c>
    </row>
    <row r="34" spans="1:17" ht="18" x14ac:dyDescent="0.2">
      <c r="A34" s="20" t="s">
        <v>28</v>
      </c>
      <c r="C34" s="50" t="s">
        <v>239</v>
      </c>
      <c r="D34" s="50"/>
      <c r="E34" s="50" t="s">
        <v>239</v>
      </c>
      <c r="F34" s="50"/>
      <c r="G34" s="50" t="s">
        <v>239</v>
      </c>
      <c r="H34" s="50"/>
      <c r="I34" s="50" t="s">
        <v>239</v>
      </c>
      <c r="J34" s="19"/>
      <c r="K34" s="20">
        <v>248620</v>
      </c>
      <c r="M34" s="20">
        <v>8404453671</v>
      </c>
      <c r="O34" s="20">
        <v>9782894895</v>
      </c>
      <c r="Q34" s="20">
        <v>-1378441224</v>
      </c>
    </row>
    <row r="35" spans="1:17" ht="18" x14ac:dyDescent="0.2">
      <c r="A35" s="20" t="s">
        <v>185</v>
      </c>
      <c r="C35" s="50" t="s">
        <v>239</v>
      </c>
      <c r="D35" s="50"/>
      <c r="E35" s="50" t="s">
        <v>239</v>
      </c>
      <c r="F35" s="50"/>
      <c r="G35" s="50" t="s">
        <v>239</v>
      </c>
      <c r="H35" s="50"/>
      <c r="I35" s="50" t="s">
        <v>239</v>
      </c>
      <c r="J35" s="19"/>
      <c r="K35" s="20">
        <v>228</v>
      </c>
      <c r="M35" s="20">
        <v>228000000</v>
      </c>
      <c r="O35" s="20">
        <v>230238262</v>
      </c>
      <c r="Q35" s="20">
        <v>-2238262</v>
      </c>
    </row>
    <row r="36" spans="1:17" ht="18" x14ac:dyDescent="0.2">
      <c r="A36" s="20" t="s">
        <v>186</v>
      </c>
      <c r="C36" s="50" t="s">
        <v>239</v>
      </c>
      <c r="D36" s="50"/>
      <c r="E36" s="50" t="s">
        <v>239</v>
      </c>
      <c r="F36" s="50"/>
      <c r="G36" s="50" t="s">
        <v>239</v>
      </c>
      <c r="H36" s="50"/>
      <c r="I36" s="50" t="s">
        <v>239</v>
      </c>
      <c r="J36" s="19"/>
      <c r="K36" s="20">
        <v>103300</v>
      </c>
      <c r="M36" s="20">
        <v>103282824520</v>
      </c>
      <c r="O36" s="20">
        <v>102867774187</v>
      </c>
      <c r="Q36" s="20">
        <v>415050333</v>
      </c>
    </row>
    <row r="37" spans="1:17" ht="18" x14ac:dyDescent="0.2">
      <c r="A37" s="20" t="s">
        <v>201</v>
      </c>
      <c r="C37" s="50" t="s">
        <v>239</v>
      </c>
      <c r="D37" s="50"/>
      <c r="E37" s="50" t="s">
        <v>239</v>
      </c>
      <c r="F37" s="50"/>
      <c r="G37" s="50" t="s">
        <v>239</v>
      </c>
      <c r="H37" s="50"/>
      <c r="I37" s="50" t="s">
        <v>239</v>
      </c>
      <c r="J37" s="19"/>
      <c r="K37" s="20">
        <v>17060</v>
      </c>
      <c r="M37" s="20">
        <v>17060000000</v>
      </c>
      <c r="O37" s="20">
        <v>17056907875</v>
      </c>
      <c r="Q37" s="20">
        <v>3092125</v>
      </c>
    </row>
    <row r="38" spans="1:17" ht="18" x14ac:dyDescent="0.2">
      <c r="A38" s="20" t="s">
        <v>30</v>
      </c>
      <c r="C38" s="50" t="s">
        <v>239</v>
      </c>
      <c r="D38" s="50"/>
      <c r="E38" s="50" t="s">
        <v>239</v>
      </c>
      <c r="F38" s="50"/>
      <c r="G38" s="50" t="s">
        <v>239</v>
      </c>
      <c r="H38" s="50"/>
      <c r="I38" s="50" t="s">
        <v>239</v>
      </c>
      <c r="J38" s="19"/>
      <c r="K38" s="20">
        <v>1500000</v>
      </c>
      <c r="M38" s="20">
        <v>30084994723</v>
      </c>
      <c r="O38" s="20">
        <v>50512638324</v>
      </c>
      <c r="Q38" s="20">
        <v>-20427643601</v>
      </c>
    </row>
    <row r="39" spans="1:17" ht="18" x14ac:dyDescent="0.2">
      <c r="A39" s="20" t="s">
        <v>31</v>
      </c>
      <c r="C39" s="50" t="s">
        <v>239</v>
      </c>
      <c r="D39" s="50"/>
      <c r="E39" s="50" t="s">
        <v>239</v>
      </c>
      <c r="F39" s="50"/>
      <c r="G39" s="50" t="s">
        <v>239</v>
      </c>
      <c r="H39" s="50"/>
      <c r="I39" s="50" t="s">
        <v>239</v>
      </c>
      <c r="J39" s="19"/>
      <c r="K39" s="20">
        <v>100000</v>
      </c>
      <c r="M39" s="20">
        <v>1714736330</v>
      </c>
      <c r="O39" s="20">
        <v>2804097477</v>
      </c>
      <c r="Q39" s="20">
        <v>-1089361147</v>
      </c>
    </row>
    <row r="40" spans="1:17" ht="18" x14ac:dyDescent="0.2">
      <c r="A40" s="20" t="s">
        <v>32</v>
      </c>
      <c r="C40" s="50" t="s">
        <v>239</v>
      </c>
      <c r="D40" s="50"/>
      <c r="E40" s="50" t="s">
        <v>239</v>
      </c>
      <c r="F40" s="50"/>
      <c r="G40" s="50" t="s">
        <v>239</v>
      </c>
      <c r="H40" s="50"/>
      <c r="I40" s="50" t="s">
        <v>239</v>
      </c>
      <c r="J40" s="19"/>
      <c r="K40" s="20">
        <v>300000</v>
      </c>
      <c r="M40" s="20">
        <v>5254548321</v>
      </c>
      <c r="O40" s="20">
        <v>10794677721</v>
      </c>
      <c r="Q40" s="20">
        <v>-5540129400</v>
      </c>
    </row>
    <row r="41" spans="1:17" ht="18" x14ac:dyDescent="0.2">
      <c r="A41" s="20" t="s">
        <v>202</v>
      </c>
      <c r="C41" s="50" t="s">
        <v>239</v>
      </c>
      <c r="D41" s="50"/>
      <c r="E41" s="50" t="s">
        <v>239</v>
      </c>
      <c r="F41" s="50"/>
      <c r="G41" s="50" t="s">
        <v>239</v>
      </c>
      <c r="H41" s="50"/>
      <c r="I41" s="50" t="s">
        <v>239</v>
      </c>
      <c r="J41" s="19"/>
      <c r="K41" s="20">
        <v>11211</v>
      </c>
      <c r="M41" s="20">
        <v>523447561</v>
      </c>
      <c r="O41" s="20">
        <v>461769648</v>
      </c>
      <c r="Q41" s="20">
        <v>61677913</v>
      </c>
    </row>
    <row r="42" spans="1:17" ht="18" x14ac:dyDescent="0.2">
      <c r="A42" s="20" t="s">
        <v>203</v>
      </c>
      <c r="C42" s="50" t="s">
        <v>239</v>
      </c>
      <c r="D42" s="50"/>
      <c r="E42" s="50" t="s">
        <v>239</v>
      </c>
      <c r="F42" s="50"/>
      <c r="G42" s="50" t="s">
        <v>239</v>
      </c>
      <c r="H42" s="50"/>
      <c r="I42" s="50" t="s">
        <v>239</v>
      </c>
      <c r="J42" s="19"/>
      <c r="K42" s="20">
        <v>700000</v>
      </c>
      <c r="M42" s="20">
        <v>25197439621</v>
      </c>
      <c r="O42" s="20">
        <v>27413329393</v>
      </c>
      <c r="Q42" s="20">
        <v>-2215889772</v>
      </c>
    </row>
    <row r="43" spans="1:17" ht="18" x14ac:dyDescent="0.2">
      <c r="A43" s="20" t="s">
        <v>204</v>
      </c>
      <c r="C43" s="50" t="s">
        <v>239</v>
      </c>
      <c r="D43" s="50"/>
      <c r="E43" s="50" t="s">
        <v>239</v>
      </c>
      <c r="F43" s="50"/>
      <c r="G43" s="50" t="s">
        <v>239</v>
      </c>
      <c r="H43" s="50"/>
      <c r="I43" s="50" t="s">
        <v>239</v>
      </c>
      <c r="J43" s="19"/>
      <c r="K43" s="20">
        <v>250050</v>
      </c>
      <c r="M43" s="20">
        <v>45070292387</v>
      </c>
      <c r="O43" s="20">
        <v>46699048541</v>
      </c>
      <c r="Q43" s="20">
        <v>-1628756154</v>
      </c>
    </row>
    <row r="44" spans="1:17" ht="18" x14ac:dyDescent="0.2">
      <c r="A44" s="20" t="s">
        <v>35</v>
      </c>
      <c r="C44" s="50" t="s">
        <v>239</v>
      </c>
      <c r="D44" s="50"/>
      <c r="E44" s="50" t="s">
        <v>239</v>
      </c>
      <c r="F44" s="50"/>
      <c r="G44" s="50" t="s">
        <v>239</v>
      </c>
      <c r="H44" s="50"/>
      <c r="I44" s="50" t="s">
        <v>239</v>
      </c>
      <c r="J44" s="19"/>
      <c r="K44" s="20">
        <v>50000</v>
      </c>
      <c r="M44" s="20">
        <v>3545344124</v>
      </c>
      <c r="O44" s="20">
        <v>4660065347</v>
      </c>
      <c r="Q44" s="20">
        <v>-1114721223</v>
      </c>
    </row>
    <row r="45" spans="1:17" ht="18" x14ac:dyDescent="0.2">
      <c r="A45" s="20" t="s">
        <v>205</v>
      </c>
      <c r="C45" s="50" t="s">
        <v>239</v>
      </c>
      <c r="D45" s="50"/>
      <c r="E45" s="50" t="s">
        <v>239</v>
      </c>
      <c r="F45" s="50"/>
      <c r="G45" s="50" t="s">
        <v>239</v>
      </c>
      <c r="H45" s="50"/>
      <c r="I45" s="50" t="s">
        <v>239</v>
      </c>
      <c r="J45" s="19"/>
      <c r="K45" s="20">
        <v>2023691</v>
      </c>
      <c r="M45" s="20">
        <v>53314019902</v>
      </c>
      <c r="O45" s="20">
        <v>54784843025</v>
      </c>
      <c r="Q45" s="20">
        <v>-1470823123</v>
      </c>
    </row>
    <row r="46" spans="1:17" ht="18.75" thickBot="1" x14ac:dyDescent="0.25">
      <c r="A46" s="22" t="s">
        <v>36</v>
      </c>
      <c r="C46" s="22">
        <f>SUM(C9:$C$45)</f>
        <v>0</v>
      </c>
      <c r="E46" s="22">
        <f>SUM(E9:$E$45)</f>
        <v>0</v>
      </c>
      <c r="G46" s="22">
        <f>SUM(G9:$G$45)</f>
        <v>0</v>
      </c>
      <c r="I46" s="22">
        <f>SUM(I9:$I$45)</f>
        <v>0</v>
      </c>
      <c r="K46" s="22">
        <f>SUM(K9:$K$45)</f>
        <v>25006016</v>
      </c>
      <c r="M46" s="22">
        <f>SUM(M9:M45)</f>
        <v>792427190750</v>
      </c>
      <c r="O46" s="22">
        <f>SUM(O9:O45)</f>
        <v>875176211167</v>
      </c>
      <c r="Q46" s="22">
        <f>SUM(Q9:$Q$45)</f>
        <v>-82749020417</v>
      </c>
    </row>
    <row r="47" spans="1:17" ht="18.75" thickTop="1" x14ac:dyDescent="0.2">
      <c r="C47" s="24"/>
      <c r="E47" s="24"/>
      <c r="G47" s="24"/>
      <c r="I47" s="24"/>
      <c r="K47" s="35"/>
      <c r="M47" s="24"/>
      <c r="O47" s="24"/>
      <c r="Q47" s="24"/>
    </row>
  </sheetData>
  <mergeCells count="6"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Q41"/>
  <sheetViews>
    <sheetView rightToLeft="1" workbookViewId="0">
      <selection activeCell="I18" sqref="I18"/>
    </sheetView>
  </sheetViews>
  <sheetFormatPr defaultRowHeight="18" x14ac:dyDescent="0.45"/>
  <cols>
    <col min="1" max="1" width="28" style="29" customWidth="1"/>
    <col min="2" max="2" width="1.375" style="29" customWidth="1"/>
    <col min="3" max="3" width="14.25" style="29" customWidth="1"/>
    <col min="4" max="4" width="1.375" style="29" customWidth="1"/>
    <col min="5" max="5" width="17" style="29" customWidth="1"/>
    <col min="6" max="6" width="1.375" style="29" customWidth="1"/>
    <col min="7" max="7" width="17" style="29" customWidth="1"/>
    <col min="8" max="8" width="1.375" style="29" customWidth="1"/>
    <col min="9" max="9" width="17" style="29" customWidth="1"/>
    <col min="10" max="10" width="1.375" style="29" customWidth="1"/>
    <col min="11" max="11" width="14.25" style="29" customWidth="1"/>
    <col min="12" max="12" width="1.375" style="29" customWidth="1"/>
    <col min="13" max="13" width="17" style="29" customWidth="1"/>
    <col min="14" max="14" width="1.375" style="29" customWidth="1"/>
    <col min="15" max="15" width="17" style="29" customWidth="1"/>
    <col min="16" max="16" width="1.375" style="29" customWidth="1"/>
    <col min="17" max="17" width="17" style="29" customWidth="1"/>
    <col min="18" max="16384" width="9" style="29"/>
  </cols>
  <sheetData>
    <row r="1" spans="1:17" ht="19.5" x14ac:dyDescent="0.45">
      <c r="A1" s="14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7" ht="19.5" x14ac:dyDescent="0.45">
      <c r="A2" s="14" t="s">
        <v>123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7" ht="20.100000000000001" customHeight="1" x14ac:dyDescent="0.45">
      <c r="A3" s="14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5" spans="1:17" ht="19.5" x14ac:dyDescent="0.45">
      <c r="A5" s="16" t="s">
        <v>206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</row>
    <row r="7" spans="1:17" ht="19.5" x14ac:dyDescent="0.45">
      <c r="C7" s="17" t="s">
        <v>139</v>
      </c>
      <c r="D7" s="30"/>
      <c r="E7" s="30"/>
      <c r="F7" s="30"/>
      <c r="G7" s="30"/>
      <c r="H7" s="30"/>
      <c r="I7" s="30"/>
      <c r="K7" s="17" t="s">
        <v>7</v>
      </c>
      <c r="L7" s="30"/>
      <c r="M7" s="30"/>
      <c r="N7" s="30"/>
      <c r="O7" s="30"/>
      <c r="P7" s="30"/>
      <c r="Q7" s="30"/>
    </row>
    <row r="8" spans="1:17" ht="39" x14ac:dyDescent="0.45">
      <c r="A8" s="34" t="s">
        <v>125</v>
      </c>
      <c r="C8" s="5" t="s">
        <v>9</v>
      </c>
      <c r="E8" s="5" t="s">
        <v>11</v>
      </c>
      <c r="G8" s="5" t="s">
        <v>192</v>
      </c>
      <c r="I8" s="5" t="s">
        <v>207</v>
      </c>
      <c r="K8" s="5" t="s">
        <v>9</v>
      </c>
      <c r="M8" s="5" t="s">
        <v>11</v>
      </c>
      <c r="O8" s="5" t="s">
        <v>192</v>
      </c>
      <c r="Q8" s="5" t="s">
        <v>207</v>
      </c>
    </row>
    <row r="9" spans="1:17" x14ac:dyDescent="0.45">
      <c r="A9" s="18" t="s">
        <v>17</v>
      </c>
      <c r="C9" s="20">
        <v>206249</v>
      </c>
      <c r="E9" s="20">
        <v>27562108163</v>
      </c>
      <c r="G9" s="20">
        <v>29910018028</v>
      </c>
      <c r="I9" s="20">
        <v>-2347909865</v>
      </c>
      <c r="K9" s="20">
        <v>206249</v>
      </c>
      <c r="M9" s="20">
        <v>27562108163</v>
      </c>
      <c r="O9" s="20">
        <v>51567891341</v>
      </c>
      <c r="Q9" s="20">
        <v>-24005783178</v>
      </c>
    </row>
    <row r="10" spans="1:17" x14ac:dyDescent="0.45">
      <c r="A10" s="18" t="s">
        <v>48</v>
      </c>
      <c r="C10" s="20">
        <v>44598</v>
      </c>
      <c r="E10" s="20">
        <v>38715462638</v>
      </c>
      <c r="G10" s="20">
        <v>38238974789</v>
      </c>
      <c r="I10" s="20">
        <v>476487849</v>
      </c>
      <c r="K10" s="20">
        <v>44598</v>
      </c>
      <c r="M10" s="20">
        <v>38715462638</v>
      </c>
      <c r="O10" s="20">
        <v>35297749821</v>
      </c>
      <c r="Q10" s="20">
        <v>3417712817</v>
      </c>
    </row>
    <row r="11" spans="1:17" x14ac:dyDescent="0.45">
      <c r="A11" s="18" t="s">
        <v>54</v>
      </c>
      <c r="C11" s="20">
        <v>3029</v>
      </c>
      <c r="E11" s="20">
        <v>2421125431</v>
      </c>
      <c r="G11" s="20">
        <v>2397449002</v>
      </c>
      <c r="I11" s="20">
        <v>23676429</v>
      </c>
      <c r="K11" s="20">
        <v>3029</v>
      </c>
      <c r="M11" s="20">
        <v>2421125431</v>
      </c>
      <c r="O11" s="20">
        <v>2261034950</v>
      </c>
      <c r="Q11" s="20">
        <v>160090481</v>
      </c>
    </row>
    <row r="12" spans="1:17" x14ac:dyDescent="0.45">
      <c r="A12" s="18" t="s">
        <v>56</v>
      </c>
      <c r="C12" s="20">
        <v>13853</v>
      </c>
      <c r="E12" s="20">
        <v>10980889401</v>
      </c>
      <c r="G12" s="20">
        <v>10814877438</v>
      </c>
      <c r="I12" s="20">
        <v>166011963</v>
      </c>
      <c r="K12" s="20">
        <v>13853</v>
      </c>
      <c r="M12" s="20">
        <v>10980889401</v>
      </c>
      <c r="O12" s="20">
        <v>9879401551</v>
      </c>
      <c r="Q12" s="20">
        <v>1101487850</v>
      </c>
    </row>
    <row r="13" spans="1:17" x14ac:dyDescent="0.45">
      <c r="A13" s="18" t="s">
        <v>60</v>
      </c>
      <c r="C13" s="20">
        <v>43499</v>
      </c>
      <c r="E13" s="20">
        <v>33925679796</v>
      </c>
      <c r="G13" s="20">
        <v>33489246449</v>
      </c>
      <c r="I13" s="20">
        <v>436433347</v>
      </c>
      <c r="K13" s="20">
        <v>43499</v>
      </c>
      <c r="M13" s="20">
        <v>33925679796</v>
      </c>
      <c r="O13" s="20">
        <v>32663216933</v>
      </c>
      <c r="Q13" s="20">
        <v>1262462863</v>
      </c>
    </row>
    <row r="14" spans="1:17" x14ac:dyDescent="0.45">
      <c r="A14" s="18" t="s">
        <v>63</v>
      </c>
      <c r="C14" s="20">
        <v>48433</v>
      </c>
      <c r="E14" s="20">
        <v>37657628530</v>
      </c>
      <c r="G14" s="20">
        <v>36959205984</v>
      </c>
      <c r="I14" s="20">
        <v>698422546</v>
      </c>
      <c r="K14" s="20">
        <v>48433</v>
      </c>
      <c r="M14" s="20">
        <v>37657628530</v>
      </c>
      <c r="O14" s="20">
        <v>36239780001</v>
      </c>
      <c r="Q14" s="20">
        <v>1417848529</v>
      </c>
    </row>
    <row r="15" spans="1:17" x14ac:dyDescent="0.45">
      <c r="A15" s="18" t="s">
        <v>66</v>
      </c>
      <c r="C15" s="20">
        <v>40933</v>
      </c>
      <c r="E15" s="20">
        <v>31882705465</v>
      </c>
      <c r="G15" s="20">
        <v>30776282386</v>
      </c>
      <c r="I15" s="20">
        <v>1106423079</v>
      </c>
      <c r="K15" s="20">
        <v>40933</v>
      </c>
      <c r="M15" s="20">
        <v>31882705465</v>
      </c>
      <c r="O15" s="20">
        <v>29794567974</v>
      </c>
      <c r="Q15" s="20">
        <v>2088137491</v>
      </c>
    </row>
    <row r="16" spans="1:17" x14ac:dyDescent="0.45">
      <c r="A16" s="18" t="s">
        <v>69</v>
      </c>
      <c r="C16" s="20">
        <v>20000</v>
      </c>
      <c r="E16" s="20">
        <v>12070811769</v>
      </c>
      <c r="G16" s="20">
        <v>12078570362</v>
      </c>
      <c r="I16" s="20">
        <v>-7758593</v>
      </c>
      <c r="K16" s="20">
        <v>20000</v>
      </c>
      <c r="M16" s="20">
        <v>12070811769</v>
      </c>
      <c r="O16" s="20">
        <v>11332705575</v>
      </c>
      <c r="Q16" s="20">
        <v>738106194</v>
      </c>
    </row>
    <row r="17" spans="1:17" x14ac:dyDescent="0.45">
      <c r="A17" s="18" t="s">
        <v>72</v>
      </c>
      <c r="C17" s="20">
        <v>22266</v>
      </c>
      <c r="E17" s="20">
        <v>20099503863</v>
      </c>
      <c r="G17" s="20">
        <v>20494586943</v>
      </c>
      <c r="I17" s="20">
        <v>-395083080</v>
      </c>
      <c r="K17" s="20">
        <v>22266</v>
      </c>
      <c r="M17" s="20">
        <v>20099503863</v>
      </c>
      <c r="O17" s="20">
        <v>17942656977</v>
      </c>
      <c r="Q17" s="20">
        <v>2156846886</v>
      </c>
    </row>
    <row r="18" spans="1:17" x14ac:dyDescent="0.45">
      <c r="A18" s="18" t="s">
        <v>75</v>
      </c>
      <c r="C18" s="20">
        <v>23624</v>
      </c>
      <c r="E18" s="20">
        <v>21056860632</v>
      </c>
      <c r="G18" s="20">
        <v>20861643662</v>
      </c>
      <c r="I18" s="20">
        <v>195216970</v>
      </c>
      <c r="K18" s="20">
        <v>23624</v>
      </c>
      <c r="M18" s="20">
        <v>21056860632</v>
      </c>
      <c r="O18" s="20">
        <v>19915088952</v>
      </c>
      <c r="Q18" s="20">
        <v>1141771680</v>
      </c>
    </row>
    <row r="19" spans="1:17" x14ac:dyDescent="0.45">
      <c r="A19" s="18" t="s">
        <v>77</v>
      </c>
      <c r="C19" s="20">
        <v>22000</v>
      </c>
      <c r="E19" s="20">
        <v>15576168308</v>
      </c>
      <c r="G19" s="20">
        <v>15440232950</v>
      </c>
      <c r="I19" s="20">
        <v>135935358</v>
      </c>
      <c r="K19" s="20">
        <v>22000</v>
      </c>
      <c r="M19" s="20">
        <v>15576168308</v>
      </c>
      <c r="O19" s="20">
        <v>15202148973</v>
      </c>
      <c r="Q19" s="20">
        <v>374019335</v>
      </c>
    </row>
    <row r="20" spans="1:17" x14ac:dyDescent="0.45">
      <c r="A20" s="18" t="s">
        <v>80</v>
      </c>
      <c r="C20" s="20">
        <v>37274</v>
      </c>
      <c r="E20" s="20">
        <v>35020103804</v>
      </c>
      <c r="G20" s="20">
        <v>34403442716</v>
      </c>
      <c r="I20" s="20">
        <v>616661088</v>
      </c>
      <c r="K20" s="20">
        <v>37274</v>
      </c>
      <c r="M20" s="20">
        <v>35020103804</v>
      </c>
      <c r="O20" s="20">
        <v>31114981097</v>
      </c>
      <c r="Q20" s="20">
        <v>3905122707</v>
      </c>
    </row>
    <row r="21" spans="1:17" x14ac:dyDescent="0.45">
      <c r="A21" s="18" t="s">
        <v>82</v>
      </c>
      <c r="C21" s="20">
        <v>11417</v>
      </c>
      <c r="E21" s="20">
        <v>10377165077</v>
      </c>
      <c r="G21" s="20">
        <v>10217630006</v>
      </c>
      <c r="I21" s="20">
        <v>159535071</v>
      </c>
      <c r="K21" s="20">
        <v>11417</v>
      </c>
      <c r="M21" s="20">
        <v>10377165077</v>
      </c>
      <c r="O21" s="20">
        <v>9419761000</v>
      </c>
      <c r="Q21" s="20">
        <v>957404077</v>
      </c>
    </row>
    <row r="22" spans="1:17" x14ac:dyDescent="0.45">
      <c r="A22" s="18" t="s">
        <v>84</v>
      </c>
      <c r="C22" s="20">
        <v>34894</v>
      </c>
      <c r="E22" s="20">
        <v>31224015999</v>
      </c>
      <c r="G22" s="20">
        <v>30818795649</v>
      </c>
      <c r="I22" s="20">
        <v>405220350</v>
      </c>
      <c r="K22" s="20">
        <v>34894</v>
      </c>
      <c r="M22" s="20">
        <v>31224015999</v>
      </c>
      <c r="O22" s="20">
        <v>28265326325</v>
      </c>
      <c r="Q22" s="20">
        <v>2958689674</v>
      </c>
    </row>
    <row r="23" spans="1:17" x14ac:dyDescent="0.45">
      <c r="A23" s="18" t="s">
        <v>86</v>
      </c>
      <c r="C23" s="20">
        <v>9862</v>
      </c>
      <c r="E23" s="20">
        <v>8643314385</v>
      </c>
      <c r="G23" s="20">
        <v>8514411827</v>
      </c>
      <c r="I23" s="20">
        <v>128902558</v>
      </c>
      <c r="K23" s="20">
        <v>9862</v>
      </c>
      <c r="M23" s="20">
        <v>8643314385</v>
      </c>
      <c r="O23" s="20">
        <v>7837045326</v>
      </c>
      <c r="Q23" s="20">
        <v>806269059</v>
      </c>
    </row>
    <row r="24" spans="1:17" x14ac:dyDescent="0.45">
      <c r="A24" s="18" t="s">
        <v>18</v>
      </c>
      <c r="C24" s="20">
        <v>3685459</v>
      </c>
      <c r="E24" s="20">
        <v>16302710809</v>
      </c>
      <c r="G24" s="20">
        <v>17584946491</v>
      </c>
      <c r="I24" s="20">
        <v>-1282235682</v>
      </c>
      <c r="K24" s="20">
        <v>3685459</v>
      </c>
      <c r="M24" s="20">
        <v>16302710809</v>
      </c>
      <c r="O24" s="20">
        <v>20872408167</v>
      </c>
      <c r="Q24" s="20">
        <v>-4569697358</v>
      </c>
    </row>
    <row r="25" spans="1:17" x14ac:dyDescent="0.45">
      <c r="A25" s="18" t="s">
        <v>19</v>
      </c>
      <c r="C25" s="20">
        <v>40000</v>
      </c>
      <c r="E25" s="20">
        <v>539967959</v>
      </c>
      <c r="G25" s="20">
        <v>514122659</v>
      </c>
      <c r="I25" s="20">
        <v>25845300</v>
      </c>
      <c r="K25" s="20">
        <v>40000</v>
      </c>
      <c r="M25" s="20">
        <v>539967959</v>
      </c>
      <c r="O25" s="20">
        <v>444821480</v>
      </c>
      <c r="Q25" s="20">
        <v>95146479</v>
      </c>
    </row>
    <row r="26" spans="1:17" x14ac:dyDescent="0.45">
      <c r="A26" s="18" t="s">
        <v>20</v>
      </c>
      <c r="C26" s="20">
        <v>3000000</v>
      </c>
      <c r="E26" s="20">
        <v>31252932000</v>
      </c>
      <c r="G26" s="20">
        <v>34980619500</v>
      </c>
      <c r="I26" s="20">
        <v>-3727687500</v>
      </c>
      <c r="K26" s="20">
        <v>3000000</v>
      </c>
      <c r="M26" s="20">
        <v>31252932000</v>
      </c>
      <c r="O26" s="20">
        <v>36469500738</v>
      </c>
      <c r="Q26" s="20">
        <v>-5216568738</v>
      </c>
    </row>
    <row r="27" spans="1:17" x14ac:dyDescent="0.45">
      <c r="A27" s="18" t="s">
        <v>21</v>
      </c>
      <c r="C27" s="20">
        <v>192</v>
      </c>
      <c r="E27" s="20">
        <v>11254491</v>
      </c>
      <c r="G27" s="20">
        <v>12765892</v>
      </c>
      <c r="I27" s="20">
        <v>-1511401</v>
      </c>
      <c r="K27" s="20">
        <v>192</v>
      </c>
      <c r="M27" s="20">
        <v>11254491</v>
      </c>
      <c r="O27" s="20">
        <v>7648535</v>
      </c>
      <c r="Q27" s="20">
        <v>3605956</v>
      </c>
    </row>
    <row r="28" spans="1:17" x14ac:dyDescent="0.45">
      <c r="A28" s="18" t="s">
        <v>22</v>
      </c>
      <c r="C28" s="20">
        <v>408266</v>
      </c>
      <c r="E28" s="20">
        <v>13924261202</v>
      </c>
      <c r="G28" s="20">
        <v>14367435006</v>
      </c>
      <c r="I28" s="20">
        <v>-443173804</v>
      </c>
      <c r="K28" s="20">
        <v>408266</v>
      </c>
      <c r="M28" s="20">
        <v>13924261202</v>
      </c>
      <c r="O28" s="20">
        <v>30676870174</v>
      </c>
      <c r="Q28" s="20">
        <v>-16752608972</v>
      </c>
    </row>
    <row r="29" spans="1:17" x14ac:dyDescent="0.45">
      <c r="A29" s="18" t="s">
        <v>24</v>
      </c>
      <c r="C29" s="20">
        <v>812425</v>
      </c>
      <c r="E29" s="20">
        <v>11920044212</v>
      </c>
      <c r="G29" s="20">
        <v>12598420711</v>
      </c>
      <c r="I29" s="20">
        <v>-678376499</v>
      </c>
      <c r="K29" s="20">
        <v>812425</v>
      </c>
      <c r="M29" s="20">
        <v>11920044212</v>
      </c>
      <c r="O29" s="20">
        <v>13245238407</v>
      </c>
      <c r="Q29" s="20">
        <v>-1325194195</v>
      </c>
    </row>
    <row r="30" spans="1:17" x14ac:dyDescent="0.45">
      <c r="A30" s="18" t="s">
        <v>25</v>
      </c>
      <c r="C30" s="20">
        <v>5000000</v>
      </c>
      <c r="E30" s="20">
        <v>61382587489</v>
      </c>
      <c r="G30" s="20">
        <v>70428442489</v>
      </c>
      <c r="I30" s="20">
        <v>-9045855000</v>
      </c>
      <c r="K30" s="20">
        <v>5000000</v>
      </c>
      <c r="M30" s="20">
        <v>61382587489</v>
      </c>
      <c r="O30" s="20">
        <v>68072194344</v>
      </c>
      <c r="Q30" s="20">
        <v>-6689606855</v>
      </c>
    </row>
    <row r="31" spans="1:17" x14ac:dyDescent="0.45">
      <c r="A31" s="18" t="s">
        <v>28</v>
      </c>
      <c r="C31" s="20">
        <v>251380</v>
      </c>
      <c r="E31" s="20">
        <v>6844330676</v>
      </c>
      <c r="G31" s="20">
        <v>7501526356</v>
      </c>
      <c r="I31" s="20">
        <v>-657195680</v>
      </c>
      <c r="K31" s="20">
        <v>251380</v>
      </c>
      <c r="M31" s="20">
        <v>6844330676</v>
      </c>
      <c r="O31" s="20">
        <v>9942361728</v>
      </c>
      <c r="Q31" s="20">
        <v>-3098031052</v>
      </c>
    </row>
    <row r="32" spans="1:17" x14ac:dyDescent="0.45">
      <c r="A32" s="18" t="s">
        <v>88</v>
      </c>
      <c r="C32" s="20">
        <v>2400</v>
      </c>
      <c r="E32" s="20">
        <v>2287498116</v>
      </c>
      <c r="G32" s="20">
        <v>2303580000</v>
      </c>
      <c r="I32" s="20">
        <v>-16081884</v>
      </c>
      <c r="K32" s="20">
        <v>2400</v>
      </c>
      <c r="M32" s="20">
        <v>2287498116</v>
      </c>
      <c r="O32" s="20">
        <v>2321874284</v>
      </c>
      <c r="Q32" s="20">
        <v>-34376168</v>
      </c>
    </row>
    <row r="33" spans="1:17" x14ac:dyDescent="0.45">
      <c r="A33" s="18" t="s">
        <v>29</v>
      </c>
      <c r="C33" s="20">
        <v>2000000</v>
      </c>
      <c r="E33" s="20">
        <v>22425768000</v>
      </c>
      <c r="G33" s="20">
        <v>27058041000</v>
      </c>
      <c r="I33" s="20">
        <v>-4632273000</v>
      </c>
      <c r="K33" s="20">
        <v>2000000</v>
      </c>
      <c r="M33" s="20">
        <v>22425768000</v>
      </c>
      <c r="O33" s="20">
        <v>30084836851</v>
      </c>
      <c r="Q33" s="20">
        <v>-7659068851</v>
      </c>
    </row>
    <row r="34" spans="1:17" x14ac:dyDescent="0.45">
      <c r="A34" s="18" t="s">
        <v>30</v>
      </c>
      <c r="C34" s="20">
        <v>722222</v>
      </c>
      <c r="E34" s="20">
        <v>12283692970</v>
      </c>
      <c r="G34" s="20">
        <v>12290872218</v>
      </c>
      <c r="I34" s="20">
        <v>-7179248</v>
      </c>
      <c r="K34" s="20">
        <v>722222</v>
      </c>
      <c r="M34" s="20">
        <v>12283692970</v>
      </c>
      <c r="O34" s="20">
        <v>24407596066</v>
      </c>
      <c r="Q34" s="20">
        <v>-12123903096</v>
      </c>
    </row>
    <row r="35" spans="1:17" x14ac:dyDescent="0.45">
      <c r="A35" s="18" t="s">
        <v>31</v>
      </c>
      <c r="C35" s="20">
        <v>49019</v>
      </c>
      <c r="E35" s="20">
        <v>558415275</v>
      </c>
      <c r="G35" s="20">
        <v>714830027</v>
      </c>
      <c r="I35" s="20">
        <v>-156414752</v>
      </c>
      <c r="K35" s="20">
        <v>49019</v>
      </c>
      <c r="M35" s="20">
        <v>558415275</v>
      </c>
      <c r="O35" s="20">
        <v>1379571684</v>
      </c>
      <c r="Q35" s="20">
        <v>-821156409</v>
      </c>
    </row>
    <row r="36" spans="1:17" x14ac:dyDescent="0.45">
      <c r="A36" s="18" t="s">
        <v>32</v>
      </c>
      <c r="C36" s="20">
        <v>600000</v>
      </c>
      <c r="E36" s="20">
        <v>11666170800</v>
      </c>
      <c r="G36" s="20">
        <v>12966388200</v>
      </c>
      <c r="I36" s="20">
        <v>-1300217400</v>
      </c>
      <c r="K36" s="20">
        <v>600000</v>
      </c>
      <c r="M36" s="20">
        <v>11666170800</v>
      </c>
      <c r="O36" s="20">
        <v>21652258800</v>
      </c>
      <c r="Q36" s="20">
        <v>-9986088000</v>
      </c>
    </row>
    <row r="37" spans="1:17" x14ac:dyDescent="0.45">
      <c r="A37" s="18" t="s">
        <v>33</v>
      </c>
      <c r="C37" s="20">
        <v>1300000</v>
      </c>
      <c r="E37" s="20">
        <v>13309037235</v>
      </c>
      <c r="G37" s="20">
        <v>15575670045</v>
      </c>
      <c r="I37" s="20">
        <v>-2266632810</v>
      </c>
      <c r="K37" s="20">
        <v>1300000</v>
      </c>
      <c r="M37" s="20">
        <v>13309037235</v>
      </c>
      <c r="O37" s="20">
        <v>27632562604</v>
      </c>
      <c r="Q37" s="20">
        <v>-14323525369</v>
      </c>
    </row>
    <row r="38" spans="1:17" x14ac:dyDescent="0.45">
      <c r="A38" s="18" t="s">
        <v>34</v>
      </c>
      <c r="C38" s="20">
        <v>720000</v>
      </c>
      <c r="E38" s="20">
        <v>44410177800</v>
      </c>
      <c r="G38" s="20">
        <v>48382401600</v>
      </c>
      <c r="I38" s="20">
        <v>-3972223800</v>
      </c>
      <c r="K38" s="20">
        <v>720000</v>
      </c>
      <c r="M38" s="20">
        <v>44410177800</v>
      </c>
      <c r="O38" s="20">
        <v>50241911058</v>
      </c>
      <c r="Q38" s="20">
        <v>-5831733258</v>
      </c>
    </row>
    <row r="39" spans="1:17" x14ac:dyDescent="0.45">
      <c r="A39" s="18" t="s">
        <v>35</v>
      </c>
      <c r="C39" s="20">
        <v>450000</v>
      </c>
      <c r="E39" s="20">
        <v>38378033887</v>
      </c>
      <c r="G39" s="20">
        <v>40225923135</v>
      </c>
      <c r="I39" s="20">
        <v>-1847889248</v>
      </c>
      <c r="K39" s="20">
        <v>450000</v>
      </c>
      <c r="M39" s="20">
        <v>38378033887</v>
      </c>
      <c r="O39" s="20">
        <v>42131577349</v>
      </c>
      <c r="Q39" s="20">
        <v>-3753543462</v>
      </c>
    </row>
    <row r="40" spans="1:17" ht="18.75" thickBot="1" x14ac:dyDescent="0.5">
      <c r="A40" s="22" t="s">
        <v>36</v>
      </c>
      <c r="C40" s="22">
        <f>SUM(C9:$C$39)</f>
        <v>19623294</v>
      </c>
      <c r="E40" s="22">
        <f>SUM(E9:$E$39)</f>
        <v>624710426182</v>
      </c>
      <c r="G40" s="22">
        <f>SUM(G9:$G$39)</f>
        <v>652921353520</v>
      </c>
      <c r="I40" s="22">
        <f>SUM(I9:$I$39)</f>
        <v>-28210927338</v>
      </c>
      <c r="K40" s="22">
        <f>SUM(K9:$K$39)</f>
        <v>19623294</v>
      </c>
      <c r="M40" s="22">
        <f>SUM(M9:$M$39)</f>
        <v>624710426182</v>
      </c>
      <c r="O40" s="22">
        <f>SUM(O9:$O$39)</f>
        <v>718316589065</v>
      </c>
      <c r="Q40" s="22">
        <f>SUM(Q9:$Q$39)</f>
        <v>-93606162883</v>
      </c>
    </row>
    <row r="41" spans="1:17" x14ac:dyDescent="0.45">
      <c r="C41" s="24"/>
      <c r="E41" s="24"/>
      <c r="G41" s="24"/>
      <c r="I41" s="24"/>
      <c r="K41" s="24"/>
      <c r="M41" s="24"/>
      <c r="O41" s="24"/>
      <c r="Q41" s="24"/>
    </row>
  </sheetData>
  <mergeCells count="6"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Samira Moghimi asl</cp:lastModifiedBy>
  <dcterms:created xsi:type="dcterms:W3CDTF">2021-04-27T07:46:54Z</dcterms:created>
  <dcterms:modified xsi:type="dcterms:W3CDTF">2021-04-28T04:32:03Z</dcterms:modified>
</cp:coreProperties>
</file>