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45" windowWidth="22695" windowHeight="5070" activeTab="12"/>
  </bookViews>
  <sheets>
    <sheet name="0" sheetId="1" r:id="rId1"/>
    <sheet name="سهام و حق تقدم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45621"/>
</workbook>
</file>

<file path=xl/calcChain.xml><?xml version="1.0" encoding="utf-8"?>
<calcChain xmlns="http://schemas.openxmlformats.org/spreadsheetml/2006/main">
  <c r="S9" i="9" l="1"/>
  <c r="E11" i="16" l="1"/>
  <c r="C11" i="16"/>
  <c r="I12" i="15"/>
  <c r="E12" i="15"/>
  <c r="K11" i="15"/>
  <c r="G11" i="15"/>
  <c r="K10" i="15"/>
  <c r="G10" i="15"/>
  <c r="K9" i="15"/>
  <c r="K12" i="15" s="1"/>
  <c r="G9" i="15"/>
  <c r="G12" i="15" s="1"/>
  <c r="Q35" i="14"/>
  <c r="O35" i="14"/>
  <c r="M35" i="14"/>
  <c r="K35" i="14"/>
  <c r="I35" i="14"/>
  <c r="G35" i="14"/>
  <c r="E35" i="14"/>
  <c r="C35" i="14"/>
  <c r="U29" i="13"/>
  <c r="S29" i="13"/>
  <c r="Q29" i="13"/>
  <c r="O29" i="13"/>
  <c r="M29" i="13"/>
  <c r="K29" i="13"/>
  <c r="I29" i="13"/>
  <c r="G29" i="13"/>
  <c r="E29" i="13"/>
  <c r="C29" i="13"/>
  <c r="Q74" i="12"/>
  <c r="O74" i="12"/>
  <c r="M74" i="12"/>
  <c r="K74" i="12"/>
  <c r="I74" i="12"/>
  <c r="G74" i="12"/>
  <c r="E74" i="12"/>
  <c r="C74" i="12"/>
  <c r="Q29" i="11"/>
  <c r="O29" i="11"/>
  <c r="M29" i="11"/>
  <c r="K29" i="11"/>
  <c r="I29" i="11"/>
  <c r="G29" i="11"/>
  <c r="E29" i="11"/>
  <c r="C29" i="11"/>
  <c r="S20" i="10"/>
  <c r="Q20" i="10"/>
  <c r="O20" i="10"/>
  <c r="M20" i="10"/>
  <c r="K20" i="10"/>
  <c r="I20" i="10"/>
  <c r="S17" i="9"/>
  <c r="Q17" i="9"/>
  <c r="O17" i="9"/>
  <c r="M17" i="9"/>
  <c r="K17" i="9"/>
  <c r="I17" i="9"/>
  <c r="G12" i="8"/>
  <c r="E12" i="8"/>
  <c r="I11" i="8"/>
  <c r="G11" i="8"/>
  <c r="I10" i="8"/>
  <c r="G10" i="8"/>
  <c r="I9" i="8"/>
  <c r="G9" i="8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31" i="4"/>
  <c r="AG31" i="4"/>
  <c r="AE31" i="4"/>
  <c r="AC31" i="4"/>
  <c r="AA31" i="4"/>
  <c r="Y31" i="4"/>
  <c r="X31" i="4"/>
  <c r="V31" i="4"/>
  <c r="U31" i="4"/>
  <c r="S31" i="4"/>
  <c r="Q31" i="4"/>
  <c r="O31" i="4"/>
  <c r="Q9" i="3"/>
  <c r="M9" i="3"/>
  <c r="K9" i="3"/>
  <c r="I9" i="3"/>
  <c r="E9" i="3"/>
  <c r="C9" i="3"/>
  <c r="W55" i="2"/>
  <c r="U55" i="2"/>
  <c r="S55" i="2"/>
  <c r="Q55" i="2"/>
  <c r="O55" i="2"/>
  <c r="M55" i="2"/>
  <c r="L55" i="2"/>
  <c r="J55" i="2"/>
  <c r="I55" i="2"/>
  <c r="G55" i="2"/>
  <c r="E55" i="2"/>
  <c r="C55" i="2"/>
</calcChain>
</file>

<file path=xl/sharedStrings.xml><?xml version="1.0" encoding="utf-8"?>
<sst xmlns="http://schemas.openxmlformats.org/spreadsheetml/2006/main" count="666" uniqueCount="261">
  <si>
    <t>‫کارگزاری بانک تجارت</t>
  </si>
  <si>
    <t>‫صورت وضعیت پورتفوی</t>
  </si>
  <si>
    <t>‫برای ماه منتهی به 1399/09/30</t>
  </si>
  <si>
    <t>‫1- سرمایه گذاری ها</t>
  </si>
  <si>
    <t>‫1-1- سرمایه گذاری در سهام و حق تقدم سهام</t>
  </si>
  <si>
    <t>‫1399/08/30</t>
  </si>
  <si>
    <t>‫تغییرات طی دوره</t>
  </si>
  <si>
    <t>‫1399/09/30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</si>
  <si>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</si>
  <si>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</si>
  <si>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</si>
  <si>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</si>
  <si>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</si>
  <si>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</si>
  <si>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</si>
  <si>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</si>
  <si>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</si>
  <si>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</si>
  <si>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</si>
  <si>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‫البرز دارو</t>
  </si>
  <si>
    <t>‫باما</t>
  </si>
  <si>
    <t>‫بانك خاورميانه</t>
  </si>
  <si>
    <t>‫بانك ملت</t>
  </si>
  <si>
    <t>‫بانک پاسارگاد</t>
  </si>
  <si>
    <t>‫بهمن دیزل</t>
  </si>
  <si>
    <t xml:space="preserve">‫تراكتور سازي </t>
  </si>
  <si>
    <t>‫توسعه صنایع بهشهر</t>
  </si>
  <si>
    <t>‫داروسازي سبحان انكولوژي</t>
  </si>
  <si>
    <t>‫ذوب آهن اصفهان</t>
  </si>
  <si>
    <t>‫سرمايه گذاري البرز</t>
  </si>
  <si>
    <t>‫سرمايه گذاري تامين اجتماعي</t>
  </si>
  <si>
    <t>‫سرمايه گذاري سپه</t>
  </si>
  <si>
    <t>‫سيمان كرمان</t>
  </si>
  <si>
    <t>‫شرکت افرانت(سهامی عام)</t>
  </si>
  <si>
    <t>‫شرکت سرمایه گذاری خوارزمی</t>
  </si>
  <si>
    <t xml:space="preserve">‫شهرسازي و خانه سازي باغميشه </t>
  </si>
  <si>
    <t>‫صندوق بازنشستگي</t>
  </si>
  <si>
    <t>‫صنعتی صبانور</t>
  </si>
  <si>
    <t>‫غلتك سازان سپاهان</t>
  </si>
  <si>
    <t>‫فجر انرژي خليج فارس</t>
  </si>
  <si>
    <t>‫فولاد اميركبير</t>
  </si>
  <si>
    <t>‫فولاد خوزستان</t>
  </si>
  <si>
    <t>‫فولاد مباركه</t>
  </si>
  <si>
    <t>‫كالسيمين</t>
  </si>
  <si>
    <t>‫كشت و صنعت شهداب</t>
  </si>
  <si>
    <t>‫مبين وان كيش</t>
  </si>
  <si>
    <t>‫مخابرات</t>
  </si>
  <si>
    <t>‫مپنا</t>
  </si>
  <si>
    <t>‫نسوز آذر</t>
  </si>
  <si>
    <t>‫نفت اصفهان</t>
  </si>
  <si>
    <t>‫نفت تبريز</t>
  </si>
  <si>
    <t>‫نفت تهران</t>
  </si>
  <si>
    <t>‫نفت و گاز پارسیان</t>
  </si>
  <si>
    <t>‫همكاران سيستم</t>
  </si>
  <si>
    <t>‫پارس آريان</t>
  </si>
  <si>
    <t>‫پتروشيمي بوعلي سينا</t>
  </si>
  <si>
    <t>‫پتروشيمي جم</t>
  </si>
  <si>
    <t>‫پتروشیمی تامین</t>
  </si>
  <si>
    <t>‫پتروشیمی مارون</t>
  </si>
  <si>
    <t>‫چادرملو</t>
  </si>
  <si>
    <t>‫گل گهر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</si>
  <si>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</si>
  <si>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</si>
  <si>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</si>
  <si>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</si>
  <si>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</si>
  <si>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</si>
  <si>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</si>
  <si>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</si>
  <si>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</si>
  <si>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</si>
  <si>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</si>
  <si>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</si>
  <si>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</si>
  <si>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</si>
  <si>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</si>
  <si>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</si>
  <si>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دولتي آپرورش-تمدن991118</t>
  </si>
  <si>
    <t>‫خیر</t>
  </si>
  <si>
    <t>‫فرابورس</t>
  </si>
  <si>
    <t>‫1395/11/18</t>
  </si>
  <si>
    <t>‫1399/11/18</t>
  </si>
  <si>
    <t>‫20</t>
  </si>
  <si>
    <t>‫اجاره دولتي آپرورش-لوتوس991118</t>
  </si>
  <si>
    <t>‫اجاره دولتي آپرورش-نوين991118</t>
  </si>
  <si>
    <t>‫اجاره دولتي وزا.علوم-الف991224</t>
  </si>
  <si>
    <t>‫1395/12/24</t>
  </si>
  <si>
    <t>‫1399/12/24</t>
  </si>
  <si>
    <t>‫اسنادخزانه-م11بودجه98-001013</t>
  </si>
  <si>
    <t>‫بلی</t>
  </si>
  <si>
    <t>‫1398/03/18</t>
  </si>
  <si>
    <t>‫1400/10/13</t>
  </si>
  <si>
    <t>‫0</t>
  </si>
  <si>
    <t>‫اسنادخزانه-م14بودجه98-010318</t>
  </si>
  <si>
    <t>‫1401/03/18</t>
  </si>
  <si>
    <t>‫اسنادخزانه-م15بودجه98-010406</t>
  </si>
  <si>
    <t>‫1398/04/06</t>
  </si>
  <si>
    <t>‫1401/04/06</t>
  </si>
  <si>
    <t>‫اسنادخزانه-م16بودجه98-010503</t>
  </si>
  <si>
    <t>‫1398/05/03</t>
  </si>
  <si>
    <t>‫1401/05/03</t>
  </si>
  <si>
    <t>‫اسنادخزانه-م17بودجه98-010512</t>
  </si>
  <si>
    <t>‫1398/08/12</t>
  </si>
  <si>
    <t>‫1401/05/12</t>
  </si>
  <si>
    <t>‫اسنادخزانه-م18بودجه98-010614</t>
  </si>
  <si>
    <t>‫1398/08/14</t>
  </si>
  <si>
    <t>‫1401/06/14</t>
  </si>
  <si>
    <t>‫اسنادخزانه-م20بودجه97-000324</t>
  </si>
  <si>
    <t>‫1397/11/24</t>
  </si>
  <si>
    <t>‫1400/03/24</t>
  </si>
  <si>
    <t>‫اسنادخزانه-م20بودجه98-020806</t>
  </si>
  <si>
    <t>‫1398/11/06</t>
  </si>
  <si>
    <t>‫1402/08/06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</si>
  <si>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</si>
  <si>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</si>
  <si>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</si>
  <si>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</si>
  <si>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</si>
  <si>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‫اسنادخزانه-م6بودجه98-000519</t>
  </si>
  <si>
    <t>‫1400/05/19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</si>
  <si>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</si>
  <si>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</si>
  <si>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</si>
  <si>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</si>
  <si>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</si>
  <si>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</si>
  <si>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‫مرابحه دولت تعاون-ملت991118</t>
  </si>
  <si>
    <t>‫مشاركت دولتي10-شرايط خاص001226</t>
  </si>
  <si>
    <t>‫1396/12/26</t>
  </si>
  <si>
    <t>‫1400/12/26</t>
  </si>
  <si>
    <t>‫15</t>
  </si>
  <si>
    <t>‫مشاركت دولتي9-شرايط خاص990909</t>
  </si>
  <si>
    <t>‫1395/09/09</t>
  </si>
  <si>
    <t>‫1399/09/09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</si>
  <si>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</si>
  <si>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</si>
  <si>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</si>
  <si>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</si>
  <si>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</si>
  <si>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</si>
  <si>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</si>
  <si>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</si>
  <si>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</si>
  <si>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</si>
  <si>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</si>
  <si>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</si>
  <si>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</si>
  <si>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</si>
  <si>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</si>
  <si>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</si>
  <si>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</si>
  <si>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</si>
  <si>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</si>
  <si>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‫62920815</t>
  </si>
  <si>
    <t>‫کوتاه مدت</t>
  </si>
  <si>
    <t>‫1396/05/09</t>
  </si>
  <si>
    <t>‫10</t>
  </si>
  <si>
    <t>‫6166215208</t>
  </si>
  <si>
    <t>‫بلند مدت</t>
  </si>
  <si>
    <t>‫1397/11/28</t>
  </si>
  <si>
    <t>‫19</t>
  </si>
  <si>
    <t>‫سپرده بانکی نزد بانک سامان</t>
  </si>
  <si>
    <t>‫849-40-1627461-1</t>
  </si>
  <si>
    <t>‫جاري</t>
  </si>
  <si>
    <t>‫1393/03/13</t>
  </si>
  <si>
    <t>‫849-810-1627461-1</t>
  </si>
  <si>
    <t>‫1393/03/05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</si>
  <si>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</si>
  <si>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</si>
  <si>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</si>
  <si>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</si>
  <si>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</si>
  <si>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</si>
  <si>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</si>
  <si>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</si>
  <si>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</si>
  <si>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</si>
  <si>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</si>
  <si>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</si>
  <si>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</si>
  <si>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</si>
  <si>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</si>
  <si>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</si>
  <si>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</si>
  <si>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</si>
  <si>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</si>
  <si>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</si>
  <si>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</si>
  <si>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</si>
  <si>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</si>
  <si>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</si>
  <si>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</si>
  <si>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</si>
  <si>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‫1399/07/30</t>
  </si>
  <si>
    <t>‫1399/04/31</t>
  </si>
  <si>
    <t>‫1399/07/23</t>
  </si>
  <si>
    <t>‫1399/07/29</t>
  </si>
  <si>
    <t>‫صنعتي دوده فام</t>
  </si>
  <si>
    <t>‫1399/04/28</t>
  </si>
  <si>
    <t>‫1399/05/15</t>
  </si>
  <si>
    <t>‫1399/07/10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</si>
  <si>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</si>
  <si>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</si>
  <si>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</si>
  <si>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</si>
  <si>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مدت-6166215208-تجارت</t>
  </si>
  <si>
    <t>‫1399/09/01</t>
  </si>
  <si>
    <t>‫1398/11/28</t>
  </si>
  <si>
    <t>‫كوتاه مدت-1-1627461-810-849-سامان</t>
  </si>
  <si>
    <t>‫1399/09/23</t>
  </si>
  <si>
    <t>‫-</t>
  </si>
  <si>
    <t>‫كوتاه مدت-62920815-تجارت</t>
  </si>
  <si>
    <t>‫1399/12/26</t>
  </si>
  <si>
    <t>‫مشاركت ليزينگ اميد9907</t>
  </si>
  <si>
    <t>‫1399/07/25</t>
  </si>
  <si>
    <t>‫18</t>
  </si>
  <si>
    <t>‫سود(زیان) حاصل از فروش اوراق بهادار</t>
  </si>
  <si>
    <t>‫ارزش دفتری</t>
  </si>
  <si>
    <t>‫سود و زیان ناشی از فروش</t>
  </si>
  <si>
    <t>‫ارتباطات سیار</t>
  </si>
  <si>
    <t>‫اسنادخزانه-م13بودجه97-000518</t>
  </si>
  <si>
    <t>‫اسنادخزانه-م23بودجه96-990528</t>
  </si>
  <si>
    <t>‫اسنادخزانه-م3بودجه98-990521</t>
  </si>
  <si>
    <t>‫اسنادخزانه-م9بودجه97-990513</t>
  </si>
  <si>
    <t>‫مشاركت لیزینگ امید9907</t>
  </si>
  <si>
    <t>‫پتروشیمی زاگرس</t>
  </si>
  <si>
    <t>‫گروه توسعه ملي ايران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</si>
  <si>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</si>
  <si>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</si>
  <si>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</si>
  <si>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‫تراكتور سازي</t>
  </si>
  <si>
    <t>‫شهرسازي و خانه سازي باغميشه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</si>
  <si>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</si>
  <si>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</si>
  <si>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</si>
  <si>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</si>
  <si>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</si>
  <si>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</si>
  <si>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</si>
  <si>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‫بانك پاسارگاد</t>
  </si>
  <si>
    <t>‫شركت افرانت(سهامي عام)</t>
  </si>
  <si>
    <t>‫شركت سرمايه گذاري خوارزمي</t>
  </si>
  <si>
    <t>‫نفت و گاز پارسيان</t>
  </si>
  <si>
    <t>‫ارتباطات سيار</t>
  </si>
  <si>
    <t>‫پتروشيمي زاگرس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</si>
  <si>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</si>
  <si>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</si>
  <si>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</si>
  <si>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</si>
  <si>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</si>
  <si>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</si>
  <si>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</si>
  <si>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تجارت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</si>
  <si>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</si>
  <si>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</si>
  <si>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</si>
  <si>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</si>
  <si>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</si>
  <si>
    <t>-</t>
  </si>
  <si>
    <t>مخابرات</t>
  </si>
  <si>
    <t>1399/04/10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</si>
</sst>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6" x14ac:knownFonts="1">
    <font>
      <sz val="11"/>
      <color indexed="8"/>
      <name val="Arial"/>
      <family val="2"/>
      <scheme val="minor"/>
    </font>
    <font>
      <b/>
      <u/>
      <sz val="18"/>
      <name val="B Mitra"/>
      <charset val="178"/>
    </font>
    <font>
      <sz val="11"/>
      <color indexed="8"/>
      <name val="B Mitra"/>
      <charset val="178"/>
    </font>
    <font>
      <b/>
      <u/>
      <sz val="16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  <xf numFmtId="164" fontId="5" fillId="0" borderId="8" xfId="0" applyNumberFormat="1" applyFont="1" applyBorder="1" applyAlignment="1">
      <alignment horizontal="center" vertical="center"/>
    </xf>
    <xf numFmtId="37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102438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topLeftCell="A10" workbookViewId="0">
      <selection activeCell="A19" sqref="A1:XFD1048576"/>
    </sheetView>
  </sheetViews>
  <sheetFormatPr defaultRowHeight="17.25" x14ac:dyDescent="0.4"/>
  <cols>
    <col min="1" max="16384" width="9" style="1"/>
  </cols>
  <sheetData>
    <row r="22" spans="1:10" ht="39.950000000000003" customHeight="1" x14ac:dyDescent="0.4">
      <c r="A22" s="22" t="s">
        <v>0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39.950000000000003" customHeight="1" x14ac:dyDescent="0.4">
      <c r="A23" s="22" t="s">
        <v>1</v>
      </c>
      <c r="B23" s="23"/>
      <c r="C23" s="23"/>
      <c r="D23" s="23"/>
      <c r="E23" s="23"/>
      <c r="F23" s="23"/>
      <c r="G23" s="23"/>
      <c r="H23" s="23"/>
      <c r="I23" s="23"/>
      <c r="J23" s="23"/>
    </row>
    <row r="24" spans="1:10" ht="39.950000000000003" customHeight="1" x14ac:dyDescent="0.4">
      <c r="A24" s="22" t="s">
        <v>2</v>
      </c>
      <c r="B24" s="23"/>
      <c r="C24" s="23"/>
      <c r="D24" s="23"/>
      <c r="E24" s="23"/>
      <c r="F24" s="23"/>
      <c r="G24" s="23"/>
      <c r="H24" s="23"/>
      <c r="I24" s="23"/>
      <c r="J24" s="2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rightToLeft="1" topLeftCell="B1" workbookViewId="0">
      <selection activeCell="I9" sqref="I9:S20"/>
    </sheetView>
  </sheetViews>
  <sheetFormatPr defaultRowHeight="17.25" x14ac:dyDescent="0.4"/>
  <cols>
    <col min="1" max="1" width="21.2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8.5" style="1" customWidth="1"/>
    <col min="10" max="10" width="1.375" style="1" customWidth="1"/>
    <col min="11" max="11" width="14.2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4.25" style="1" customWidth="1"/>
    <col min="18" max="18" width="1.375" style="1" customWidth="1"/>
    <col min="19" max="19" width="18.5" style="1" customWidth="1"/>
    <col min="20" max="16384" width="9" style="1"/>
  </cols>
  <sheetData>
    <row r="1" spans="1:19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0.100000000000001" customHeight="1" x14ac:dyDescent="0.4">
      <c r="A2" s="29" t="s">
        <v>170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5" spans="1:19" ht="18.75" x14ac:dyDescent="0.4">
      <c r="A5" s="30" t="s">
        <v>201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7" spans="1:19" ht="18.75" x14ac:dyDescent="0.4">
      <c r="I7" s="24" t="s">
        <v>186</v>
      </c>
      <c r="J7" s="25"/>
      <c r="K7" s="25"/>
      <c r="L7" s="25"/>
      <c r="M7" s="25"/>
      <c r="O7" s="24" t="s">
        <v>7</v>
      </c>
      <c r="P7" s="25"/>
      <c r="Q7" s="25"/>
      <c r="R7" s="25"/>
      <c r="S7" s="25"/>
    </row>
    <row r="8" spans="1:19" ht="37.5" x14ac:dyDescent="0.4">
      <c r="A8" s="14" t="s">
        <v>172</v>
      </c>
      <c r="C8" s="11" t="s">
        <v>202</v>
      </c>
      <c r="E8" s="11" t="s">
        <v>74</v>
      </c>
      <c r="G8" s="11" t="s">
        <v>148</v>
      </c>
      <c r="I8" s="11" t="s">
        <v>203</v>
      </c>
      <c r="K8" s="11" t="s">
        <v>191</v>
      </c>
      <c r="M8" s="11" t="s">
        <v>204</v>
      </c>
      <c r="O8" s="11" t="s">
        <v>203</v>
      </c>
      <c r="Q8" s="11" t="s">
        <v>191</v>
      </c>
      <c r="S8" s="11" t="s">
        <v>204</v>
      </c>
    </row>
    <row r="9" spans="1:19" ht="18" x14ac:dyDescent="0.4">
      <c r="A9" s="12" t="s">
        <v>77</v>
      </c>
      <c r="C9" s="5" t="s">
        <v>81</v>
      </c>
      <c r="E9" s="5" t="s">
        <v>81</v>
      </c>
      <c r="G9" s="5" t="s">
        <v>82</v>
      </c>
      <c r="I9" s="15">
        <v>6778779</v>
      </c>
      <c r="J9" s="16"/>
      <c r="K9" s="15">
        <v>0</v>
      </c>
      <c r="L9" s="16"/>
      <c r="M9" s="15">
        <v>6778779</v>
      </c>
      <c r="N9" s="16"/>
      <c r="O9" s="15">
        <v>32893869</v>
      </c>
      <c r="P9" s="16"/>
      <c r="Q9" s="15">
        <v>0</v>
      </c>
      <c r="R9" s="16"/>
      <c r="S9" s="15">
        <v>32893869</v>
      </c>
    </row>
    <row r="10" spans="1:19" ht="18" x14ac:dyDescent="0.4">
      <c r="A10" s="12" t="s">
        <v>83</v>
      </c>
      <c r="C10" s="5" t="s">
        <v>81</v>
      </c>
      <c r="E10" s="5" t="s">
        <v>81</v>
      </c>
      <c r="G10" s="5" t="s">
        <v>82</v>
      </c>
      <c r="I10" s="15">
        <v>273489818</v>
      </c>
      <c r="J10" s="16"/>
      <c r="K10" s="15">
        <v>0</v>
      </c>
      <c r="L10" s="16"/>
      <c r="M10" s="15">
        <v>273489818</v>
      </c>
      <c r="N10" s="16"/>
      <c r="O10" s="15">
        <v>1327103142</v>
      </c>
      <c r="P10" s="16"/>
      <c r="Q10" s="15">
        <v>0</v>
      </c>
      <c r="R10" s="16"/>
      <c r="S10" s="15">
        <v>1327103142</v>
      </c>
    </row>
    <row r="11" spans="1:19" ht="18" x14ac:dyDescent="0.4">
      <c r="A11" s="12" t="s">
        <v>84</v>
      </c>
      <c r="C11" s="5" t="s">
        <v>81</v>
      </c>
      <c r="E11" s="5" t="s">
        <v>81</v>
      </c>
      <c r="G11" s="5" t="s">
        <v>82</v>
      </c>
      <c r="I11" s="15">
        <v>16946946</v>
      </c>
      <c r="J11" s="16"/>
      <c r="K11" s="15">
        <v>0</v>
      </c>
      <c r="L11" s="16"/>
      <c r="M11" s="15">
        <v>16946946</v>
      </c>
      <c r="N11" s="16"/>
      <c r="O11" s="15">
        <v>82234672</v>
      </c>
      <c r="P11" s="16"/>
      <c r="Q11" s="15">
        <v>0</v>
      </c>
      <c r="R11" s="16"/>
      <c r="S11" s="15">
        <v>82234672</v>
      </c>
    </row>
    <row r="12" spans="1:19" ht="18" x14ac:dyDescent="0.4">
      <c r="A12" s="12" t="s">
        <v>85</v>
      </c>
      <c r="C12" s="5" t="s">
        <v>87</v>
      </c>
      <c r="E12" s="5" t="s">
        <v>87</v>
      </c>
      <c r="G12" s="5" t="s">
        <v>82</v>
      </c>
      <c r="I12" s="15">
        <v>4135909</v>
      </c>
      <c r="J12" s="16"/>
      <c r="K12" s="15">
        <v>0</v>
      </c>
      <c r="L12" s="16"/>
      <c r="M12" s="15">
        <v>4135909</v>
      </c>
      <c r="N12" s="16"/>
      <c r="O12" s="15">
        <v>21064656</v>
      </c>
      <c r="P12" s="16"/>
      <c r="Q12" s="15">
        <v>0</v>
      </c>
      <c r="R12" s="16"/>
      <c r="S12" s="15">
        <v>21064656</v>
      </c>
    </row>
    <row r="13" spans="1:19" ht="18" x14ac:dyDescent="0.4">
      <c r="A13" s="12" t="s">
        <v>205</v>
      </c>
      <c r="C13" s="5" t="s">
        <v>206</v>
      </c>
      <c r="E13" s="5" t="s">
        <v>207</v>
      </c>
      <c r="G13" s="5" t="s">
        <v>160</v>
      </c>
      <c r="I13" s="15">
        <v>421643820</v>
      </c>
      <c r="J13" s="16"/>
      <c r="K13" s="15">
        <v>-26043490</v>
      </c>
      <c r="L13" s="16"/>
      <c r="M13" s="15">
        <v>395600330</v>
      </c>
      <c r="N13" s="16"/>
      <c r="O13" s="15">
        <v>2136328688</v>
      </c>
      <c r="P13" s="16"/>
      <c r="Q13" s="15">
        <v>0</v>
      </c>
      <c r="R13" s="16"/>
      <c r="S13" s="15">
        <v>2136328688</v>
      </c>
    </row>
    <row r="14" spans="1:19" ht="36" x14ac:dyDescent="0.4">
      <c r="A14" s="12" t="s">
        <v>208</v>
      </c>
      <c r="C14" s="5" t="s">
        <v>209</v>
      </c>
      <c r="E14" s="5" t="s">
        <v>210</v>
      </c>
      <c r="G14" s="5" t="s">
        <v>92</v>
      </c>
      <c r="I14" s="15">
        <v>11247706</v>
      </c>
      <c r="J14" s="16"/>
      <c r="K14" s="15">
        <v>0</v>
      </c>
      <c r="L14" s="16"/>
      <c r="M14" s="15">
        <v>11247706</v>
      </c>
      <c r="N14" s="16"/>
      <c r="O14" s="15">
        <v>522300925</v>
      </c>
      <c r="P14" s="16"/>
      <c r="Q14" s="15">
        <v>0</v>
      </c>
      <c r="R14" s="16"/>
      <c r="S14" s="15">
        <v>522300925</v>
      </c>
    </row>
    <row r="15" spans="1:19" ht="18" x14ac:dyDescent="0.4">
      <c r="A15" s="12" t="s">
        <v>211</v>
      </c>
      <c r="C15" s="5" t="s">
        <v>206</v>
      </c>
      <c r="E15" s="5" t="s">
        <v>210</v>
      </c>
      <c r="G15" s="5" t="s">
        <v>156</v>
      </c>
      <c r="I15" s="15">
        <v>22794274</v>
      </c>
      <c r="J15" s="16"/>
      <c r="K15" s="15">
        <v>-413515</v>
      </c>
      <c r="L15" s="16"/>
      <c r="M15" s="15">
        <v>22380759</v>
      </c>
      <c r="N15" s="16"/>
      <c r="O15" s="15">
        <v>1834445110</v>
      </c>
      <c r="P15" s="16"/>
      <c r="Q15" s="15">
        <v>0</v>
      </c>
      <c r="R15" s="16"/>
      <c r="S15" s="15">
        <v>1834445110</v>
      </c>
    </row>
    <row r="16" spans="1:19" ht="18" x14ac:dyDescent="0.4">
      <c r="A16" s="12" t="s">
        <v>126</v>
      </c>
      <c r="C16" s="5" t="s">
        <v>81</v>
      </c>
      <c r="E16" s="5" t="s">
        <v>81</v>
      </c>
      <c r="G16" s="5" t="s">
        <v>82</v>
      </c>
      <c r="I16" s="15">
        <v>3863903</v>
      </c>
      <c r="J16" s="16"/>
      <c r="K16" s="15">
        <v>0</v>
      </c>
      <c r="L16" s="16"/>
      <c r="M16" s="15">
        <v>3863903</v>
      </c>
      <c r="N16" s="16"/>
      <c r="O16" s="15">
        <v>18749505</v>
      </c>
      <c r="P16" s="16"/>
      <c r="Q16" s="15">
        <v>0</v>
      </c>
      <c r="R16" s="16"/>
      <c r="S16" s="15">
        <v>18749505</v>
      </c>
    </row>
    <row r="17" spans="1:19" ht="36" x14ac:dyDescent="0.4">
      <c r="A17" s="12" t="s">
        <v>127</v>
      </c>
      <c r="C17" s="5" t="s">
        <v>212</v>
      </c>
      <c r="E17" s="5" t="s">
        <v>129</v>
      </c>
      <c r="G17" s="5" t="s">
        <v>130</v>
      </c>
      <c r="I17" s="15">
        <v>29330137</v>
      </c>
      <c r="J17" s="16"/>
      <c r="K17" s="15">
        <v>0</v>
      </c>
      <c r="L17" s="16"/>
      <c r="M17" s="15">
        <v>29330137</v>
      </c>
      <c r="N17" s="16"/>
      <c r="O17" s="15">
        <v>149486436</v>
      </c>
      <c r="P17" s="16"/>
      <c r="Q17" s="15">
        <v>0</v>
      </c>
      <c r="R17" s="16"/>
      <c r="S17" s="15">
        <v>149486436</v>
      </c>
    </row>
    <row r="18" spans="1:19" ht="36" x14ac:dyDescent="0.4">
      <c r="A18" s="12" t="s">
        <v>131</v>
      </c>
      <c r="C18" s="5" t="s">
        <v>210</v>
      </c>
      <c r="E18" s="5" t="s">
        <v>133</v>
      </c>
      <c r="G18" s="5" t="s">
        <v>130</v>
      </c>
      <c r="I18" s="15">
        <v>401146755</v>
      </c>
      <c r="J18" s="16"/>
      <c r="K18" s="15">
        <v>0</v>
      </c>
      <c r="L18" s="16"/>
      <c r="M18" s="15">
        <v>401146755</v>
      </c>
      <c r="N18" s="16"/>
      <c r="O18" s="15">
        <v>5615274069</v>
      </c>
      <c r="P18" s="16"/>
      <c r="Q18" s="15">
        <v>0</v>
      </c>
      <c r="R18" s="16"/>
      <c r="S18" s="15">
        <v>5615274069</v>
      </c>
    </row>
    <row r="19" spans="1:19" ht="18" x14ac:dyDescent="0.4">
      <c r="A19" s="12" t="s">
        <v>213</v>
      </c>
      <c r="C19" s="5" t="s">
        <v>210</v>
      </c>
      <c r="E19" s="5" t="s">
        <v>214</v>
      </c>
      <c r="G19" s="5" t="s">
        <v>215</v>
      </c>
      <c r="I19" s="16"/>
      <c r="J19" s="16"/>
      <c r="K19" s="16"/>
      <c r="L19" s="16"/>
      <c r="M19" s="16"/>
      <c r="N19" s="15"/>
      <c r="O19" s="15">
        <v>725300464</v>
      </c>
      <c r="P19" s="16"/>
      <c r="Q19" s="15">
        <v>0</v>
      </c>
      <c r="R19" s="16"/>
      <c r="S19" s="15">
        <v>725300464</v>
      </c>
    </row>
    <row r="20" spans="1:19" ht="18" x14ac:dyDescent="0.4">
      <c r="A20" s="7" t="s">
        <v>61</v>
      </c>
      <c r="I20" s="17">
        <f>SUM(I9:$I$19)</f>
        <v>1191378047</v>
      </c>
      <c r="J20" s="16"/>
      <c r="K20" s="17">
        <f>SUM(K9:$K$19)</f>
        <v>-26457005</v>
      </c>
      <c r="L20" s="16"/>
      <c r="M20" s="17">
        <f>SUM(M9:$M$19)</f>
        <v>1164921042</v>
      </c>
      <c r="N20" s="16"/>
      <c r="O20" s="17">
        <f>SUM(O9:$O$19)</f>
        <v>12465181536</v>
      </c>
      <c r="P20" s="16"/>
      <c r="Q20" s="17">
        <f>SUM(Q9:$Q$19)</f>
        <v>0</v>
      </c>
      <c r="R20" s="16"/>
      <c r="S20" s="17">
        <f>SUM(S9:$S$19)</f>
        <v>12465181536</v>
      </c>
    </row>
    <row r="21" spans="1:19" ht="18" x14ac:dyDescent="0.4">
      <c r="I21" s="9"/>
      <c r="K21" s="9"/>
      <c r="M21" s="9"/>
      <c r="O21" s="9"/>
      <c r="Q21" s="9"/>
      <c r="S21" s="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rightToLeft="1" workbookViewId="0">
      <selection activeCell="M24" sqref="M24"/>
    </sheetView>
  </sheetViews>
  <sheetFormatPr defaultRowHeight="17.25" x14ac:dyDescent="0.4"/>
  <cols>
    <col min="1" max="1" width="21.25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2.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0.100000000000001" customHeight="1" x14ac:dyDescent="0.4">
      <c r="A2" s="29" t="s">
        <v>170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18.75" x14ac:dyDescent="0.4">
      <c r="A5" s="30" t="s">
        <v>216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7" spans="1:17" ht="18.75" x14ac:dyDescent="0.4">
      <c r="C7" s="24" t="s">
        <v>186</v>
      </c>
      <c r="D7" s="25"/>
      <c r="E7" s="25"/>
      <c r="F7" s="25"/>
      <c r="G7" s="25"/>
      <c r="H7" s="25"/>
      <c r="I7" s="25"/>
      <c r="K7" s="24" t="s">
        <v>7</v>
      </c>
      <c r="L7" s="25"/>
      <c r="M7" s="25"/>
      <c r="N7" s="25"/>
      <c r="O7" s="25"/>
      <c r="P7" s="25"/>
      <c r="Q7" s="25"/>
    </row>
    <row r="8" spans="1:17" ht="37.5" x14ac:dyDescent="0.4">
      <c r="A8" s="14" t="s">
        <v>172</v>
      </c>
      <c r="C8" s="11" t="s">
        <v>9</v>
      </c>
      <c r="E8" s="11" t="s">
        <v>11</v>
      </c>
      <c r="G8" s="11" t="s">
        <v>217</v>
      </c>
      <c r="I8" s="11" t="s">
        <v>218</v>
      </c>
      <c r="K8" s="11" t="s">
        <v>9</v>
      </c>
      <c r="M8" s="11" t="s">
        <v>11</v>
      </c>
      <c r="O8" s="11" t="s">
        <v>217</v>
      </c>
      <c r="Q8" s="11" t="s">
        <v>218</v>
      </c>
    </row>
    <row r="9" spans="1:17" ht="18" x14ac:dyDescent="0.4">
      <c r="A9" s="12" t="s">
        <v>17</v>
      </c>
      <c r="C9" s="18">
        <v>0</v>
      </c>
      <c r="D9" s="18"/>
      <c r="E9" s="19">
        <v>0</v>
      </c>
      <c r="F9" s="19"/>
      <c r="G9" s="19">
        <v>0</v>
      </c>
      <c r="H9" s="19"/>
      <c r="I9" s="19">
        <v>0</v>
      </c>
      <c r="J9" s="15"/>
      <c r="K9" s="15">
        <v>275</v>
      </c>
      <c r="L9" s="16"/>
      <c r="M9" s="15">
        <v>62736984</v>
      </c>
      <c r="N9" s="16"/>
      <c r="O9" s="15">
        <v>68382006</v>
      </c>
      <c r="P9" s="16"/>
      <c r="Q9" s="15">
        <v>-5645022</v>
      </c>
    </row>
    <row r="10" spans="1:17" ht="18" x14ac:dyDescent="0.4">
      <c r="A10" s="12" t="s">
        <v>219</v>
      </c>
      <c r="C10" s="18">
        <v>0</v>
      </c>
      <c r="D10" s="18"/>
      <c r="E10" s="19">
        <v>0</v>
      </c>
      <c r="F10" s="19"/>
      <c r="G10" s="19">
        <v>0</v>
      </c>
      <c r="H10" s="19"/>
      <c r="I10" s="19">
        <v>0</v>
      </c>
      <c r="J10" s="15"/>
      <c r="K10" s="15">
        <v>150</v>
      </c>
      <c r="L10" s="16"/>
      <c r="M10" s="15">
        <v>5821163</v>
      </c>
      <c r="N10" s="16"/>
      <c r="O10" s="15">
        <v>7314233</v>
      </c>
      <c r="P10" s="16"/>
      <c r="Q10" s="15">
        <v>-1493070</v>
      </c>
    </row>
    <row r="11" spans="1:17" ht="18" x14ac:dyDescent="0.4">
      <c r="A11" s="12" t="s">
        <v>220</v>
      </c>
      <c r="C11" s="18">
        <v>0</v>
      </c>
      <c r="D11" s="18"/>
      <c r="E11" s="19">
        <v>0</v>
      </c>
      <c r="F11" s="19"/>
      <c r="G11" s="19">
        <v>0</v>
      </c>
      <c r="H11" s="19"/>
      <c r="I11" s="19">
        <v>0</v>
      </c>
      <c r="J11" s="15"/>
      <c r="K11" s="15">
        <v>7252</v>
      </c>
      <c r="L11" s="16"/>
      <c r="M11" s="15">
        <v>6271995289</v>
      </c>
      <c r="N11" s="16"/>
      <c r="O11" s="15">
        <v>6121646425</v>
      </c>
      <c r="P11" s="16"/>
      <c r="Q11" s="15">
        <v>150348864</v>
      </c>
    </row>
    <row r="12" spans="1:17" ht="18" x14ac:dyDescent="0.4">
      <c r="A12" s="12" t="s">
        <v>107</v>
      </c>
      <c r="C12" s="4">
        <v>7000</v>
      </c>
      <c r="E12" s="15">
        <v>6348648103</v>
      </c>
      <c r="F12" s="16"/>
      <c r="G12" s="15">
        <v>6088095227</v>
      </c>
      <c r="H12" s="16"/>
      <c r="I12" s="15">
        <v>260552876</v>
      </c>
      <c r="J12" s="16"/>
      <c r="K12" s="15">
        <v>7000</v>
      </c>
      <c r="L12" s="16"/>
      <c r="M12" s="15">
        <v>6348648103</v>
      </c>
      <c r="N12" s="16"/>
      <c r="O12" s="15">
        <v>6088095227</v>
      </c>
      <c r="P12" s="16"/>
      <c r="Q12" s="15">
        <v>260552876</v>
      </c>
    </row>
    <row r="13" spans="1:17" ht="18" x14ac:dyDescent="0.4">
      <c r="A13" s="12" t="s">
        <v>113</v>
      </c>
      <c r="C13" s="4">
        <v>7000</v>
      </c>
      <c r="E13" s="15">
        <v>6060908262</v>
      </c>
      <c r="F13" s="16"/>
      <c r="G13" s="15">
        <v>5639725786</v>
      </c>
      <c r="H13" s="16"/>
      <c r="I13" s="15">
        <v>421182476</v>
      </c>
      <c r="J13" s="16"/>
      <c r="K13" s="15">
        <v>35000</v>
      </c>
      <c r="L13" s="16"/>
      <c r="M13" s="15">
        <v>29408730711</v>
      </c>
      <c r="N13" s="16"/>
      <c r="O13" s="15">
        <v>28198791330</v>
      </c>
      <c r="P13" s="16"/>
      <c r="Q13" s="15">
        <v>1209939381</v>
      </c>
    </row>
    <row r="14" spans="1:17" ht="18" x14ac:dyDescent="0.4">
      <c r="A14" s="12" t="s">
        <v>221</v>
      </c>
      <c r="C14" s="18">
        <v>0</v>
      </c>
      <c r="D14" s="18"/>
      <c r="E14" s="19">
        <v>0</v>
      </c>
      <c r="F14" s="19"/>
      <c r="G14" s="19">
        <v>0</v>
      </c>
      <c r="H14" s="19"/>
      <c r="I14" s="19">
        <v>0</v>
      </c>
      <c r="J14" s="15"/>
      <c r="K14" s="15">
        <v>854</v>
      </c>
      <c r="L14" s="16"/>
      <c r="M14" s="15">
        <v>854000000</v>
      </c>
      <c r="N14" s="16"/>
      <c r="O14" s="15">
        <v>842632517</v>
      </c>
      <c r="P14" s="16"/>
      <c r="Q14" s="15">
        <v>11367483</v>
      </c>
    </row>
    <row r="15" spans="1:17" ht="18" x14ac:dyDescent="0.4">
      <c r="A15" s="12" t="s">
        <v>222</v>
      </c>
      <c r="C15" s="18">
        <v>0</v>
      </c>
      <c r="D15" s="18"/>
      <c r="E15" s="19">
        <v>0</v>
      </c>
      <c r="F15" s="19"/>
      <c r="G15" s="19">
        <v>0</v>
      </c>
      <c r="H15" s="19"/>
      <c r="I15" s="19">
        <v>0</v>
      </c>
      <c r="J15" s="15"/>
      <c r="K15" s="15">
        <v>11673</v>
      </c>
      <c r="L15" s="16"/>
      <c r="M15" s="15">
        <v>11673000000</v>
      </c>
      <c r="N15" s="16"/>
      <c r="O15" s="15">
        <v>11534615024</v>
      </c>
      <c r="P15" s="16"/>
      <c r="Q15" s="15">
        <v>138384976</v>
      </c>
    </row>
    <row r="16" spans="1:17" ht="18" x14ac:dyDescent="0.4">
      <c r="A16" s="12" t="s">
        <v>120</v>
      </c>
      <c r="C16" s="18">
        <v>0</v>
      </c>
      <c r="D16" s="18"/>
      <c r="E16" s="19">
        <v>0</v>
      </c>
      <c r="F16" s="19"/>
      <c r="G16" s="19">
        <v>0</v>
      </c>
      <c r="H16" s="19"/>
      <c r="I16" s="19">
        <v>0</v>
      </c>
      <c r="J16" s="15"/>
      <c r="K16" s="15">
        <v>5847</v>
      </c>
      <c r="L16" s="16"/>
      <c r="M16" s="15">
        <v>4876104595</v>
      </c>
      <c r="N16" s="16"/>
      <c r="O16" s="15">
        <v>4823267976</v>
      </c>
      <c r="P16" s="16"/>
      <c r="Q16" s="15">
        <v>52836619</v>
      </c>
    </row>
    <row r="17" spans="1:17" ht="18" x14ac:dyDescent="0.4">
      <c r="A17" s="12" t="s">
        <v>223</v>
      </c>
      <c r="C17" s="18">
        <v>0</v>
      </c>
      <c r="D17" s="18"/>
      <c r="E17" s="19">
        <v>0</v>
      </c>
      <c r="F17" s="19"/>
      <c r="G17" s="19">
        <v>0</v>
      </c>
      <c r="H17" s="19"/>
      <c r="I17" s="19">
        <v>0</v>
      </c>
      <c r="J17" s="15"/>
      <c r="K17" s="15">
        <v>64952</v>
      </c>
      <c r="L17" s="16"/>
      <c r="M17" s="15">
        <v>64952000000</v>
      </c>
      <c r="N17" s="16"/>
      <c r="O17" s="15">
        <v>64518765374</v>
      </c>
      <c r="P17" s="16"/>
      <c r="Q17" s="15">
        <v>433234626</v>
      </c>
    </row>
    <row r="18" spans="1:17" ht="18" x14ac:dyDescent="0.4">
      <c r="A18" s="12" t="s">
        <v>124</v>
      </c>
      <c r="C18" s="18">
        <v>0</v>
      </c>
      <c r="D18" s="18"/>
      <c r="E18" s="19">
        <v>0</v>
      </c>
      <c r="F18" s="19"/>
      <c r="G18" s="19">
        <v>0</v>
      </c>
      <c r="H18" s="19"/>
      <c r="I18" s="19">
        <v>0</v>
      </c>
      <c r="J18" s="15"/>
      <c r="K18" s="15">
        <v>15392</v>
      </c>
      <c r="L18" s="16"/>
      <c r="M18" s="15">
        <v>12537006958</v>
      </c>
      <c r="N18" s="16"/>
      <c r="O18" s="15">
        <v>12229303179</v>
      </c>
      <c r="P18" s="16"/>
      <c r="Q18" s="15">
        <v>307703779</v>
      </c>
    </row>
    <row r="19" spans="1:17" ht="18" x14ac:dyDescent="0.4">
      <c r="A19" s="12" t="s">
        <v>23</v>
      </c>
      <c r="C19" s="18">
        <v>0</v>
      </c>
      <c r="D19" s="18"/>
      <c r="E19" s="19">
        <v>0</v>
      </c>
      <c r="F19" s="19"/>
      <c r="G19" s="19">
        <v>0</v>
      </c>
      <c r="H19" s="19"/>
      <c r="I19" s="19">
        <v>0</v>
      </c>
      <c r="J19" s="15"/>
      <c r="K19" s="15">
        <v>2100000</v>
      </c>
      <c r="L19" s="16"/>
      <c r="M19" s="15">
        <v>23365747765</v>
      </c>
      <c r="N19" s="16"/>
      <c r="O19" s="15">
        <v>23213269825</v>
      </c>
      <c r="P19" s="16"/>
      <c r="Q19" s="15">
        <v>152477940</v>
      </c>
    </row>
    <row r="20" spans="1:17" ht="18" x14ac:dyDescent="0.4">
      <c r="A20" s="12" t="s">
        <v>197</v>
      </c>
      <c r="C20" s="18">
        <v>0</v>
      </c>
      <c r="D20" s="18"/>
      <c r="E20" s="19">
        <v>0</v>
      </c>
      <c r="F20" s="19"/>
      <c r="G20" s="19">
        <v>0</v>
      </c>
      <c r="H20" s="19"/>
      <c r="I20" s="19">
        <v>0</v>
      </c>
      <c r="J20" s="15"/>
      <c r="K20" s="15">
        <v>2000</v>
      </c>
      <c r="L20" s="16"/>
      <c r="M20" s="15">
        <v>44189501</v>
      </c>
      <c r="N20" s="16"/>
      <c r="O20" s="15">
        <v>-19794401</v>
      </c>
      <c r="P20" s="16"/>
      <c r="Q20" s="15">
        <v>63983902</v>
      </c>
    </row>
    <row r="21" spans="1:17" ht="18" x14ac:dyDescent="0.4">
      <c r="A21" s="12" t="s">
        <v>41</v>
      </c>
      <c r="C21" s="18">
        <v>0</v>
      </c>
      <c r="D21" s="18"/>
      <c r="E21" s="19">
        <v>0</v>
      </c>
      <c r="F21" s="19"/>
      <c r="G21" s="19">
        <v>0</v>
      </c>
      <c r="H21" s="19"/>
      <c r="I21" s="19">
        <v>0</v>
      </c>
      <c r="J21" s="15"/>
      <c r="K21" s="15">
        <v>300000</v>
      </c>
      <c r="L21" s="16"/>
      <c r="M21" s="15">
        <v>14195660016</v>
      </c>
      <c r="N21" s="16"/>
      <c r="O21" s="15">
        <v>12753174424</v>
      </c>
      <c r="P21" s="16"/>
      <c r="Q21" s="15">
        <v>1442485592</v>
      </c>
    </row>
    <row r="22" spans="1:17" ht="18" x14ac:dyDescent="0.4">
      <c r="A22" s="12" t="s">
        <v>42</v>
      </c>
      <c r="C22" s="18">
        <v>0</v>
      </c>
      <c r="D22" s="18"/>
      <c r="E22" s="19">
        <v>0</v>
      </c>
      <c r="F22" s="19"/>
      <c r="G22" s="19">
        <v>0</v>
      </c>
      <c r="H22" s="19"/>
      <c r="I22" s="19">
        <v>0</v>
      </c>
      <c r="J22" s="15"/>
      <c r="K22" s="15">
        <v>1000000</v>
      </c>
      <c r="L22" s="16"/>
      <c r="M22" s="15">
        <v>19559362826</v>
      </c>
      <c r="N22" s="16"/>
      <c r="O22" s="15">
        <v>23367771326</v>
      </c>
      <c r="P22" s="16"/>
      <c r="Q22" s="15">
        <v>-3808408500</v>
      </c>
    </row>
    <row r="23" spans="1:17" ht="18" x14ac:dyDescent="0.4">
      <c r="A23" s="12" t="s">
        <v>46</v>
      </c>
      <c r="C23" s="4">
        <v>155000</v>
      </c>
      <c r="E23" s="15">
        <v>2123539327</v>
      </c>
      <c r="F23" s="16"/>
      <c r="G23" s="15">
        <v>2740917725</v>
      </c>
      <c r="H23" s="16"/>
      <c r="I23" s="15">
        <v>-617378398</v>
      </c>
      <c r="J23" s="16"/>
      <c r="K23" s="15">
        <v>655000</v>
      </c>
      <c r="L23" s="16"/>
      <c r="M23" s="15">
        <v>17466701139</v>
      </c>
      <c r="N23" s="16"/>
      <c r="O23" s="15">
        <v>11531751787</v>
      </c>
      <c r="P23" s="16"/>
      <c r="Q23" s="15">
        <v>5934949352</v>
      </c>
    </row>
    <row r="24" spans="1:17" ht="36" x14ac:dyDescent="0.4">
      <c r="A24" s="12" t="s">
        <v>131</v>
      </c>
      <c r="C24" s="4">
        <v>101200</v>
      </c>
      <c r="D24" s="18"/>
      <c r="E24" s="15">
        <v>101200000000</v>
      </c>
      <c r="F24" s="19"/>
      <c r="G24" s="15">
        <v>100776930869</v>
      </c>
      <c r="H24" s="19"/>
      <c r="I24" s="15">
        <v>423069131</v>
      </c>
      <c r="J24" s="16"/>
      <c r="K24" s="15">
        <v>103300</v>
      </c>
      <c r="L24" s="16"/>
      <c r="M24" s="15">
        <v>103282824520</v>
      </c>
      <c r="N24" s="16"/>
      <c r="O24" s="15">
        <v>102867774187</v>
      </c>
      <c r="P24" s="16"/>
      <c r="Q24" s="15">
        <v>415050333</v>
      </c>
    </row>
    <row r="25" spans="1:17" ht="18" x14ac:dyDescent="0.4">
      <c r="A25" s="12" t="s">
        <v>224</v>
      </c>
      <c r="C25" s="18">
        <v>0</v>
      </c>
      <c r="D25" s="18"/>
      <c r="E25" s="19">
        <v>0</v>
      </c>
      <c r="F25" s="19"/>
      <c r="G25" s="19">
        <v>0</v>
      </c>
      <c r="H25" s="19"/>
      <c r="I25" s="19">
        <v>0</v>
      </c>
      <c r="J25" s="15"/>
      <c r="K25" s="15">
        <v>17060</v>
      </c>
      <c r="L25" s="16"/>
      <c r="M25" s="15">
        <v>17060000000</v>
      </c>
      <c r="N25" s="16"/>
      <c r="O25" s="15">
        <v>17056907875</v>
      </c>
      <c r="P25" s="16"/>
      <c r="Q25" s="15">
        <v>3092125</v>
      </c>
    </row>
    <row r="26" spans="1:17" ht="18" x14ac:dyDescent="0.4">
      <c r="A26" s="12" t="s">
        <v>49</v>
      </c>
      <c r="C26" s="4">
        <v>100000</v>
      </c>
      <c r="D26" s="18"/>
      <c r="E26" s="15">
        <v>1714736330</v>
      </c>
      <c r="F26" s="19"/>
      <c r="G26" s="15">
        <v>2804097477</v>
      </c>
      <c r="H26" s="19"/>
      <c r="I26" s="15">
        <v>-1089361147</v>
      </c>
      <c r="J26" s="16"/>
      <c r="K26" s="15">
        <v>100000</v>
      </c>
      <c r="L26" s="16"/>
      <c r="M26" s="15">
        <v>1714736330</v>
      </c>
      <c r="N26" s="16"/>
      <c r="O26" s="15">
        <v>2804097477</v>
      </c>
      <c r="P26" s="16"/>
      <c r="Q26" s="15">
        <v>-1089361147</v>
      </c>
    </row>
    <row r="27" spans="1:17" ht="18" x14ac:dyDescent="0.4">
      <c r="A27" s="12" t="s">
        <v>225</v>
      </c>
      <c r="C27" s="18">
        <v>0</v>
      </c>
      <c r="D27" s="18"/>
      <c r="E27" s="19">
        <v>0</v>
      </c>
      <c r="F27" s="19"/>
      <c r="G27" s="19">
        <v>0</v>
      </c>
      <c r="H27" s="19"/>
      <c r="I27" s="19">
        <v>0</v>
      </c>
      <c r="J27" s="15"/>
      <c r="K27" s="15">
        <v>250050</v>
      </c>
      <c r="L27" s="16"/>
      <c r="M27" s="15">
        <v>45070292387</v>
      </c>
      <c r="N27" s="16"/>
      <c r="O27" s="15">
        <v>46699048541</v>
      </c>
      <c r="P27" s="16"/>
      <c r="Q27" s="15">
        <v>-1628756154</v>
      </c>
    </row>
    <row r="28" spans="1:17" ht="18" x14ac:dyDescent="0.4">
      <c r="A28" s="12" t="s">
        <v>226</v>
      </c>
      <c r="C28" s="18">
        <v>0</v>
      </c>
      <c r="D28" s="18"/>
      <c r="E28" s="19">
        <v>0</v>
      </c>
      <c r="F28" s="19"/>
      <c r="G28" s="19">
        <v>0</v>
      </c>
      <c r="H28" s="19"/>
      <c r="I28" s="19">
        <v>0</v>
      </c>
      <c r="J28" s="15"/>
      <c r="K28" s="15">
        <v>2023691</v>
      </c>
      <c r="L28" s="16"/>
      <c r="M28" s="15">
        <v>53314019902</v>
      </c>
      <c r="N28" s="16"/>
      <c r="O28" s="15">
        <v>54784843025</v>
      </c>
      <c r="P28" s="16"/>
      <c r="Q28" s="15">
        <v>-1470823123</v>
      </c>
    </row>
    <row r="29" spans="1:17" ht="18" x14ac:dyDescent="0.4">
      <c r="A29" s="7" t="s">
        <v>61</v>
      </c>
      <c r="C29" s="7">
        <f>SUM(C9:$C$28)</f>
        <v>370200</v>
      </c>
      <c r="E29" s="17">
        <f>SUM(E9:$E$28)</f>
        <v>117447832022</v>
      </c>
      <c r="F29" s="16"/>
      <c r="G29" s="17">
        <f>SUM(G9:$G$28)</f>
        <v>118049767084</v>
      </c>
      <c r="H29" s="16"/>
      <c r="I29" s="17">
        <f>SUM(I9:$I$28)</f>
        <v>-601935062</v>
      </c>
      <c r="J29" s="16"/>
      <c r="K29" s="17">
        <f>SUM(K9:$K$28)</f>
        <v>6699496</v>
      </c>
      <c r="L29" s="16"/>
      <c r="M29" s="17">
        <f>SUM(M9:$M$28)</f>
        <v>432063578189</v>
      </c>
      <c r="N29" s="16"/>
      <c r="O29" s="17">
        <f>SUM(O9:$O$28)</f>
        <v>429491657357</v>
      </c>
      <c r="P29" s="16"/>
      <c r="Q29" s="17">
        <f>SUM(Q9:$Q$28)</f>
        <v>2571920832</v>
      </c>
    </row>
    <row r="30" spans="1:17" ht="18" x14ac:dyDescent="0.4">
      <c r="C30" s="9"/>
      <c r="E30" s="9"/>
      <c r="G30" s="9"/>
      <c r="I30" s="9"/>
      <c r="K30" s="9"/>
      <c r="M30" s="9"/>
      <c r="O30" s="9"/>
      <c r="Q30" s="9"/>
    </row>
    <row r="32" spans="1:17" ht="18" x14ac:dyDescent="0.4">
      <c r="A32" s="31" t="s">
        <v>227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/>
    </row>
  </sheetData>
  <mergeCells count="7">
    <mergeCell ref="A32:Q3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rightToLeft="1" topLeftCell="A4" workbookViewId="0">
      <selection activeCell="K20" sqref="K20:Q20"/>
    </sheetView>
  </sheetViews>
  <sheetFormatPr defaultRowHeight="17.25" x14ac:dyDescent="0.4"/>
  <cols>
    <col min="1" max="1" width="21.25" style="1" customWidth="1"/>
    <col min="2" max="2" width="1.375" style="1" customWidth="1"/>
    <col min="3" max="3" width="14.2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0.100000000000001" customHeight="1" x14ac:dyDescent="0.4">
      <c r="A2" s="29" t="s">
        <v>170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18.75" x14ac:dyDescent="0.4">
      <c r="A5" s="30" t="s">
        <v>228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7" spans="1:17" ht="18.75" x14ac:dyDescent="0.4">
      <c r="C7" s="24" t="s">
        <v>186</v>
      </c>
      <c r="D7" s="25"/>
      <c r="E7" s="25"/>
      <c r="F7" s="25"/>
      <c r="G7" s="25"/>
      <c r="H7" s="25"/>
      <c r="I7" s="25"/>
      <c r="K7" s="24" t="s">
        <v>7</v>
      </c>
      <c r="L7" s="25"/>
      <c r="M7" s="25"/>
      <c r="N7" s="25"/>
      <c r="O7" s="25"/>
      <c r="P7" s="25"/>
      <c r="Q7" s="25"/>
    </row>
    <row r="8" spans="1:17" ht="37.5" x14ac:dyDescent="0.4">
      <c r="A8" s="14" t="s">
        <v>172</v>
      </c>
      <c r="C8" s="11" t="s">
        <v>9</v>
      </c>
      <c r="E8" s="11" t="s">
        <v>11</v>
      </c>
      <c r="G8" s="11" t="s">
        <v>217</v>
      </c>
      <c r="I8" s="11" t="s">
        <v>229</v>
      </c>
      <c r="K8" s="11" t="s">
        <v>9</v>
      </c>
      <c r="M8" s="11" t="s">
        <v>11</v>
      </c>
      <c r="O8" s="11" t="s">
        <v>217</v>
      </c>
      <c r="Q8" s="11" t="s">
        <v>229</v>
      </c>
    </row>
    <row r="9" spans="1:17" ht="18" x14ac:dyDescent="0.4">
      <c r="A9" s="12" t="s">
        <v>77</v>
      </c>
      <c r="C9" s="4">
        <v>400</v>
      </c>
      <c r="E9" s="15">
        <v>411325834</v>
      </c>
      <c r="F9" s="16"/>
      <c r="G9" s="15">
        <v>409658936</v>
      </c>
      <c r="H9" s="16"/>
      <c r="I9" s="15">
        <v>1666898</v>
      </c>
      <c r="J9" s="16"/>
      <c r="K9" s="15">
        <v>400</v>
      </c>
      <c r="L9" s="16"/>
      <c r="M9" s="15">
        <v>411325834</v>
      </c>
      <c r="N9" s="16"/>
      <c r="O9" s="15">
        <v>399933099</v>
      </c>
      <c r="P9" s="16"/>
      <c r="Q9" s="15">
        <v>11392735</v>
      </c>
    </row>
    <row r="10" spans="1:17" ht="18" x14ac:dyDescent="0.4">
      <c r="A10" s="12" t="s">
        <v>83</v>
      </c>
      <c r="C10" s="4">
        <v>16138</v>
      </c>
      <c r="E10" s="15">
        <v>16135074987</v>
      </c>
      <c r="F10" s="16"/>
      <c r="G10" s="15">
        <v>16135074987</v>
      </c>
      <c r="H10" s="16"/>
      <c r="I10" s="15">
        <v>0</v>
      </c>
      <c r="J10" s="16"/>
      <c r="K10" s="15">
        <v>16138</v>
      </c>
      <c r="L10" s="16"/>
      <c r="M10" s="15">
        <v>16135074987</v>
      </c>
      <c r="N10" s="16"/>
      <c r="O10" s="15">
        <v>16522316787</v>
      </c>
      <c r="P10" s="16"/>
      <c r="Q10" s="15">
        <v>-387241800</v>
      </c>
    </row>
    <row r="11" spans="1:17" ht="18" x14ac:dyDescent="0.4">
      <c r="A11" s="12" t="s">
        <v>84</v>
      </c>
      <c r="C11" s="4">
        <v>1000</v>
      </c>
      <c r="E11" s="15">
        <v>999818750</v>
      </c>
      <c r="F11" s="16"/>
      <c r="G11" s="15">
        <v>999818750</v>
      </c>
      <c r="H11" s="16"/>
      <c r="I11" s="15">
        <v>0</v>
      </c>
      <c r="J11" s="16"/>
      <c r="K11" s="15">
        <v>1000</v>
      </c>
      <c r="L11" s="16"/>
      <c r="M11" s="15">
        <v>999818750</v>
      </c>
      <c r="N11" s="16"/>
      <c r="O11" s="15">
        <v>1009816937</v>
      </c>
      <c r="P11" s="16"/>
      <c r="Q11" s="15">
        <v>-9998187</v>
      </c>
    </row>
    <row r="12" spans="1:17" ht="18" x14ac:dyDescent="0.4">
      <c r="A12" s="12" t="s">
        <v>85</v>
      </c>
      <c r="C12" s="4">
        <v>254</v>
      </c>
      <c r="E12" s="15">
        <v>256493502</v>
      </c>
      <c r="F12" s="16"/>
      <c r="G12" s="15">
        <v>256493502</v>
      </c>
      <c r="H12" s="16"/>
      <c r="I12" s="15">
        <v>0</v>
      </c>
      <c r="J12" s="16"/>
      <c r="K12" s="15">
        <v>254</v>
      </c>
      <c r="L12" s="16"/>
      <c r="M12" s="15">
        <v>256493502</v>
      </c>
      <c r="N12" s="16"/>
      <c r="O12" s="15">
        <v>256493502</v>
      </c>
      <c r="P12" s="16"/>
      <c r="Q12" s="15">
        <v>0</v>
      </c>
    </row>
    <row r="13" spans="1:17" ht="18" x14ac:dyDescent="0.4">
      <c r="A13" s="12" t="s">
        <v>17</v>
      </c>
      <c r="C13" s="4">
        <v>372725</v>
      </c>
      <c r="E13" s="15">
        <v>69926581149</v>
      </c>
      <c r="F13" s="16"/>
      <c r="G13" s="15">
        <v>70519392807</v>
      </c>
      <c r="H13" s="16"/>
      <c r="I13" s="15">
        <v>-592811658</v>
      </c>
      <c r="J13" s="16"/>
      <c r="K13" s="15">
        <v>372725</v>
      </c>
      <c r="L13" s="16"/>
      <c r="M13" s="15">
        <v>69926581149</v>
      </c>
      <c r="N13" s="16"/>
      <c r="O13" s="15">
        <v>93191444807</v>
      </c>
      <c r="P13" s="16"/>
      <c r="Q13" s="15">
        <v>-23264863658</v>
      </c>
    </row>
    <row r="14" spans="1:17" ht="18" x14ac:dyDescent="0.4">
      <c r="A14" s="12" t="s">
        <v>88</v>
      </c>
      <c r="C14" s="4">
        <v>44598</v>
      </c>
      <c r="E14" s="15">
        <v>37218044059</v>
      </c>
      <c r="F14" s="16"/>
      <c r="G14" s="15">
        <v>36656211109</v>
      </c>
      <c r="H14" s="16"/>
      <c r="I14" s="15">
        <v>561832950</v>
      </c>
      <c r="J14" s="16"/>
      <c r="K14" s="15">
        <v>44598</v>
      </c>
      <c r="L14" s="16"/>
      <c r="M14" s="15">
        <v>37218044059</v>
      </c>
      <c r="N14" s="16"/>
      <c r="O14" s="15">
        <v>35297749821</v>
      </c>
      <c r="P14" s="16"/>
      <c r="Q14" s="15">
        <v>1920294238</v>
      </c>
    </row>
    <row r="15" spans="1:17" ht="18" x14ac:dyDescent="0.4">
      <c r="A15" s="12" t="s">
        <v>93</v>
      </c>
      <c r="C15" s="4">
        <v>3029</v>
      </c>
      <c r="E15" s="15">
        <v>2399135849</v>
      </c>
      <c r="F15" s="16"/>
      <c r="G15" s="15">
        <v>2306281913</v>
      </c>
      <c r="H15" s="16"/>
      <c r="I15" s="15">
        <v>92853936</v>
      </c>
      <c r="J15" s="16"/>
      <c r="K15" s="15">
        <v>3029</v>
      </c>
      <c r="L15" s="16"/>
      <c r="M15" s="15">
        <v>2399135849</v>
      </c>
      <c r="N15" s="16"/>
      <c r="O15" s="15">
        <v>2261034950</v>
      </c>
      <c r="P15" s="16"/>
      <c r="Q15" s="15">
        <v>138100899</v>
      </c>
    </row>
    <row r="16" spans="1:17" ht="18" x14ac:dyDescent="0.4">
      <c r="A16" s="12" t="s">
        <v>95</v>
      </c>
      <c r="C16" s="4">
        <v>13853</v>
      </c>
      <c r="E16" s="15">
        <v>10543269346</v>
      </c>
      <c r="F16" s="16"/>
      <c r="G16" s="15">
        <v>10221841044</v>
      </c>
      <c r="H16" s="16"/>
      <c r="I16" s="15">
        <v>321428302</v>
      </c>
      <c r="J16" s="16"/>
      <c r="K16" s="15">
        <v>13853</v>
      </c>
      <c r="L16" s="16"/>
      <c r="M16" s="15">
        <v>10543269346</v>
      </c>
      <c r="N16" s="16"/>
      <c r="O16" s="15">
        <v>9879401551</v>
      </c>
      <c r="P16" s="16"/>
      <c r="Q16" s="15">
        <v>663867795</v>
      </c>
    </row>
    <row r="17" spans="1:17" ht="18" x14ac:dyDescent="0.4">
      <c r="A17" s="12" t="s">
        <v>98</v>
      </c>
      <c r="C17" s="4">
        <v>43499</v>
      </c>
      <c r="E17" s="15">
        <v>32609203720</v>
      </c>
      <c r="F17" s="16"/>
      <c r="G17" s="15">
        <v>32663216933</v>
      </c>
      <c r="H17" s="16"/>
      <c r="I17" s="15">
        <v>-54013213</v>
      </c>
      <c r="J17" s="16"/>
      <c r="K17" s="15">
        <v>43499</v>
      </c>
      <c r="L17" s="16"/>
      <c r="M17" s="15">
        <v>32609203720</v>
      </c>
      <c r="N17" s="16"/>
      <c r="O17" s="15">
        <v>32663216933</v>
      </c>
      <c r="P17" s="16"/>
      <c r="Q17" s="15">
        <v>-54013213</v>
      </c>
    </row>
    <row r="18" spans="1:17" ht="18" x14ac:dyDescent="0.4">
      <c r="A18" s="12" t="s">
        <v>101</v>
      </c>
      <c r="C18" s="4">
        <v>48433</v>
      </c>
      <c r="E18" s="15">
        <v>36868652689</v>
      </c>
      <c r="F18" s="16"/>
      <c r="G18" s="15">
        <v>36239780001</v>
      </c>
      <c r="H18" s="16"/>
      <c r="I18" s="15">
        <v>628872688</v>
      </c>
      <c r="J18" s="16"/>
      <c r="K18" s="15">
        <v>48433</v>
      </c>
      <c r="L18" s="16"/>
      <c r="M18" s="15">
        <v>36868652689</v>
      </c>
      <c r="N18" s="16"/>
      <c r="O18" s="15">
        <v>36239780001</v>
      </c>
      <c r="P18" s="16"/>
      <c r="Q18" s="15">
        <v>628872688</v>
      </c>
    </row>
    <row r="19" spans="1:17" ht="18" x14ac:dyDescent="0.4">
      <c r="A19" s="12" t="s">
        <v>104</v>
      </c>
      <c r="C19" s="4">
        <v>40933</v>
      </c>
      <c r="E19" s="15">
        <v>29973199712</v>
      </c>
      <c r="F19" s="16"/>
      <c r="G19" s="15">
        <v>29794567974</v>
      </c>
      <c r="H19" s="16"/>
      <c r="I19" s="15">
        <v>178631738</v>
      </c>
      <c r="J19" s="16"/>
      <c r="K19" s="15">
        <v>40933</v>
      </c>
      <c r="L19" s="16"/>
      <c r="M19" s="15">
        <v>29973199712</v>
      </c>
      <c r="N19" s="16"/>
      <c r="O19" s="15">
        <v>29794567974</v>
      </c>
      <c r="P19" s="16"/>
      <c r="Q19" s="15">
        <v>178631738</v>
      </c>
    </row>
    <row r="20" spans="1:17" ht="18" x14ac:dyDescent="0.4">
      <c r="A20" s="12" t="s">
        <v>107</v>
      </c>
      <c r="C20" s="4">
        <v>0</v>
      </c>
      <c r="E20" s="15">
        <v>0</v>
      </c>
      <c r="F20" s="16"/>
      <c r="G20" s="15">
        <v>258988050</v>
      </c>
      <c r="H20" s="16"/>
      <c r="I20" s="15">
        <v>-258988050</v>
      </c>
      <c r="J20" s="16"/>
      <c r="K20" s="19">
        <v>0</v>
      </c>
      <c r="L20" s="19"/>
      <c r="M20" s="19">
        <v>0</v>
      </c>
      <c r="N20" s="19"/>
      <c r="O20" s="19">
        <v>0</v>
      </c>
      <c r="P20" s="19"/>
      <c r="Q20" s="19">
        <v>0</v>
      </c>
    </row>
    <row r="21" spans="1:17" ht="18" x14ac:dyDescent="0.4">
      <c r="A21" s="12" t="s">
        <v>110</v>
      </c>
      <c r="C21" s="4">
        <v>20000</v>
      </c>
      <c r="E21" s="15">
        <v>11561684065</v>
      </c>
      <c r="F21" s="16"/>
      <c r="G21" s="15">
        <v>11498555509</v>
      </c>
      <c r="H21" s="16"/>
      <c r="I21" s="15">
        <v>63128556</v>
      </c>
      <c r="J21" s="16"/>
      <c r="K21" s="15">
        <v>20000</v>
      </c>
      <c r="L21" s="16"/>
      <c r="M21" s="15">
        <v>11561684065</v>
      </c>
      <c r="N21" s="16"/>
      <c r="O21" s="15">
        <v>11332705575</v>
      </c>
      <c r="P21" s="16"/>
      <c r="Q21" s="15">
        <v>228978490</v>
      </c>
    </row>
    <row r="22" spans="1:17" ht="18" x14ac:dyDescent="0.4">
      <c r="A22" s="12" t="s">
        <v>113</v>
      </c>
      <c r="C22" s="4">
        <v>22266</v>
      </c>
      <c r="E22" s="15">
        <v>19192729533</v>
      </c>
      <c r="F22" s="16"/>
      <c r="G22" s="15">
        <v>19306551884</v>
      </c>
      <c r="H22" s="16"/>
      <c r="I22" s="15">
        <v>-113822351</v>
      </c>
      <c r="J22" s="16"/>
      <c r="K22" s="15">
        <v>22266</v>
      </c>
      <c r="L22" s="16"/>
      <c r="M22" s="15">
        <v>19192729533</v>
      </c>
      <c r="N22" s="16"/>
      <c r="O22" s="15">
        <v>17942656977</v>
      </c>
      <c r="P22" s="16"/>
      <c r="Q22" s="15">
        <v>1250072556</v>
      </c>
    </row>
    <row r="23" spans="1:17" ht="18" x14ac:dyDescent="0.4">
      <c r="A23" s="12" t="s">
        <v>116</v>
      </c>
      <c r="C23" s="4">
        <v>11624</v>
      </c>
      <c r="E23" s="15">
        <v>9893392226</v>
      </c>
      <c r="F23" s="16"/>
      <c r="G23" s="15">
        <v>9861896895</v>
      </c>
      <c r="H23" s="16"/>
      <c r="I23" s="15">
        <v>31495331</v>
      </c>
      <c r="J23" s="16"/>
      <c r="K23" s="15">
        <v>11624</v>
      </c>
      <c r="L23" s="16"/>
      <c r="M23" s="15">
        <v>9893392226</v>
      </c>
      <c r="N23" s="16"/>
      <c r="O23" s="15">
        <v>9425188002</v>
      </c>
      <c r="P23" s="16"/>
      <c r="Q23" s="15">
        <v>468204224</v>
      </c>
    </row>
    <row r="24" spans="1:17" ht="18" x14ac:dyDescent="0.4">
      <c r="A24" s="12" t="s">
        <v>118</v>
      </c>
      <c r="C24" s="4">
        <v>37274</v>
      </c>
      <c r="E24" s="15">
        <v>33345761061</v>
      </c>
      <c r="F24" s="16"/>
      <c r="G24" s="15">
        <v>32852789956</v>
      </c>
      <c r="H24" s="16"/>
      <c r="I24" s="15">
        <v>492971105</v>
      </c>
      <c r="J24" s="16"/>
      <c r="K24" s="15">
        <v>37274</v>
      </c>
      <c r="L24" s="16"/>
      <c r="M24" s="15">
        <v>33345761061</v>
      </c>
      <c r="N24" s="16"/>
      <c r="O24" s="15">
        <v>31114981097</v>
      </c>
      <c r="P24" s="16"/>
      <c r="Q24" s="15">
        <v>2230779964</v>
      </c>
    </row>
    <row r="25" spans="1:17" ht="18" x14ac:dyDescent="0.4">
      <c r="A25" s="12" t="s">
        <v>120</v>
      </c>
      <c r="C25" s="4">
        <v>11417</v>
      </c>
      <c r="E25" s="15">
        <v>9884553744</v>
      </c>
      <c r="F25" s="16"/>
      <c r="G25" s="15">
        <v>9857112251</v>
      </c>
      <c r="H25" s="16"/>
      <c r="I25" s="15">
        <v>27441493</v>
      </c>
      <c r="J25" s="16"/>
      <c r="K25" s="15">
        <v>11417</v>
      </c>
      <c r="L25" s="16"/>
      <c r="M25" s="15">
        <v>9884553744</v>
      </c>
      <c r="N25" s="16"/>
      <c r="O25" s="15">
        <v>9419761000</v>
      </c>
      <c r="P25" s="16"/>
      <c r="Q25" s="15">
        <v>464792744</v>
      </c>
    </row>
    <row r="26" spans="1:17" ht="18" x14ac:dyDescent="0.4">
      <c r="A26" s="12" t="s">
        <v>122</v>
      </c>
      <c r="C26" s="4">
        <v>34894</v>
      </c>
      <c r="E26" s="15">
        <v>29812565313</v>
      </c>
      <c r="F26" s="16"/>
      <c r="G26" s="15">
        <v>29578399235</v>
      </c>
      <c r="H26" s="16"/>
      <c r="I26" s="15">
        <v>234166078</v>
      </c>
      <c r="J26" s="16"/>
      <c r="K26" s="15">
        <v>34894</v>
      </c>
      <c r="L26" s="16"/>
      <c r="M26" s="15">
        <v>29812565313</v>
      </c>
      <c r="N26" s="16"/>
      <c r="O26" s="15">
        <v>28265326325</v>
      </c>
      <c r="P26" s="16"/>
      <c r="Q26" s="15">
        <v>1547238988</v>
      </c>
    </row>
    <row r="27" spans="1:17" ht="18" x14ac:dyDescent="0.4">
      <c r="A27" s="12" t="s">
        <v>124</v>
      </c>
      <c r="C27" s="4">
        <v>9862</v>
      </c>
      <c r="E27" s="15">
        <v>8468887226</v>
      </c>
      <c r="F27" s="16"/>
      <c r="G27" s="15">
        <v>8146862545</v>
      </c>
      <c r="H27" s="16"/>
      <c r="I27" s="15">
        <v>322024681</v>
      </c>
      <c r="J27" s="16"/>
      <c r="K27" s="15">
        <v>9862</v>
      </c>
      <c r="L27" s="16"/>
      <c r="M27" s="15">
        <v>8468887226</v>
      </c>
      <c r="N27" s="16"/>
      <c r="O27" s="15">
        <v>7837045326</v>
      </c>
      <c r="P27" s="16"/>
      <c r="Q27" s="15">
        <v>631841900</v>
      </c>
    </row>
    <row r="28" spans="1:17" ht="18" x14ac:dyDescent="0.4">
      <c r="A28" s="12" t="s">
        <v>18</v>
      </c>
      <c r="C28" s="4">
        <v>6585459</v>
      </c>
      <c r="E28" s="15">
        <v>34760723006</v>
      </c>
      <c r="F28" s="16"/>
      <c r="G28" s="15">
        <v>32600452084</v>
      </c>
      <c r="H28" s="16"/>
      <c r="I28" s="15">
        <v>2160270922</v>
      </c>
      <c r="J28" s="16"/>
      <c r="K28" s="15">
        <v>6585459</v>
      </c>
      <c r="L28" s="16"/>
      <c r="M28" s="15">
        <v>34760723006</v>
      </c>
      <c r="N28" s="16"/>
      <c r="O28" s="15">
        <v>37296409542</v>
      </c>
      <c r="P28" s="16"/>
      <c r="Q28" s="15">
        <v>-2535686536</v>
      </c>
    </row>
    <row r="29" spans="1:17" ht="18" x14ac:dyDescent="0.4">
      <c r="A29" s="12" t="s">
        <v>19</v>
      </c>
      <c r="C29" s="4">
        <v>0</v>
      </c>
      <c r="E29" s="15">
        <v>1</v>
      </c>
      <c r="F29" s="16"/>
      <c r="G29" s="15">
        <v>1</v>
      </c>
      <c r="H29" s="16"/>
      <c r="I29" s="15">
        <v>0</v>
      </c>
      <c r="J29" s="16"/>
      <c r="K29" s="15">
        <v>0</v>
      </c>
      <c r="L29" s="16"/>
      <c r="M29" s="15">
        <v>1</v>
      </c>
      <c r="N29" s="16"/>
      <c r="O29" s="15">
        <v>1</v>
      </c>
      <c r="P29" s="16"/>
      <c r="Q29" s="15">
        <v>0</v>
      </c>
    </row>
    <row r="30" spans="1:17" ht="18" x14ac:dyDescent="0.4">
      <c r="A30" s="12" t="s">
        <v>20</v>
      </c>
      <c r="C30" s="4">
        <v>0</v>
      </c>
      <c r="E30" s="15">
        <v>1</v>
      </c>
      <c r="F30" s="16"/>
      <c r="G30" s="15">
        <v>1</v>
      </c>
      <c r="H30" s="16"/>
      <c r="I30" s="15">
        <v>0</v>
      </c>
      <c r="J30" s="16"/>
      <c r="K30" s="15">
        <v>0</v>
      </c>
      <c r="L30" s="16"/>
      <c r="M30" s="15">
        <v>1</v>
      </c>
      <c r="N30" s="16"/>
      <c r="O30" s="15">
        <v>1</v>
      </c>
      <c r="P30" s="16"/>
      <c r="Q30" s="15">
        <v>0</v>
      </c>
    </row>
    <row r="31" spans="1:17" ht="18" x14ac:dyDescent="0.4">
      <c r="A31" s="12" t="s">
        <v>21</v>
      </c>
      <c r="C31" s="4">
        <v>0</v>
      </c>
      <c r="E31" s="15">
        <v>1</v>
      </c>
      <c r="F31" s="16"/>
      <c r="G31" s="15">
        <v>1</v>
      </c>
      <c r="H31" s="16"/>
      <c r="I31" s="15">
        <v>0</v>
      </c>
      <c r="J31" s="16"/>
      <c r="K31" s="15">
        <v>0</v>
      </c>
      <c r="L31" s="16"/>
      <c r="M31" s="15">
        <v>1</v>
      </c>
      <c r="N31" s="16"/>
      <c r="O31" s="15">
        <v>1</v>
      </c>
      <c r="P31" s="16"/>
      <c r="Q31" s="15">
        <v>0</v>
      </c>
    </row>
    <row r="32" spans="1:17" ht="18" x14ac:dyDescent="0.4">
      <c r="A32" s="12" t="s">
        <v>22</v>
      </c>
      <c r="C32" s="4">
        <v>0</v>
      </c>
      <c r="E32" s="15">
        <v>-3</v>
      </c>
      <c r="F32" s="16"/>
      <c r="G32" s="15">
        <v>-3</v>
      </c>
      <c r="H32" s="16"/>
      <c r="I32" s="15">
        <v>0</v>
      </c>
      <c r="J32" s="16"/>
      <c r="K32" s="15">
        <v>0</v>
      </c>
      <c r="L32" s="16"/>
      <c r="M32" s="15">
        <v>-3</v>
      </c>
      <c r="N32" s="16"/>
      <c r="O32" s="15">
        <v>-3</v>
      </c>
      <c r="P32" s="16"/>
      <c r="Q32" s="15">
        <v>0</v>
      </c>
    </row>
    <row r="33" spans="1:17" ht="18" x14ac:dyDescent="0.4">
      <c r="A33" s="12" t="s">
        <v>23</v>
      </c>
      <c r="C33" s="4">
        <v>2840000</v>
      </c>
      <c r="E33" s="15">
        <v>33538451759</v>
      </c>
      <c r="F33" s="16"/>
      <c r="G33" s="15">
        <v>28710947339</v>
      </c>
      <c r="H33" s="16"/>
      <c r="I33" s="15">
        <v>4827504420</v>
      </c>
      <c r="J33" s="16"/>
      <c r="K33" s="15">
        <v>2840000</v>
      </c>
      <c r="L33" s="16"/>
      <c r="M33" s="15">
        <v>33538451759</v>
      </c>
      <c r="N33" s="16"/>
      <c r="O33" s="15">
        <v>31582325134</v>
      </c>
      <c r="P33" s="16"/>
      <c r="Q33" s="15">
        <v>1956126625</v>
      </c>
    </row>
    <row r="34" spans="1:17" ht="18" x14ac:dyDescent="0.4">
      <c r="A34" s="12" t="s">
        <v>24</v>
      </c>
      <c r="C34" s="4">
        <v>0</v>
      </c>
      <c r="E34" s="15">
        <v>-3</v>
      </c>
      <c r="F34" s="16"/>
      <c r="G34" s="15">
        <v>-3</v>
      </c>
      <c r="H34" s="16"/>
      <c r="I34" s="15">
        <v>0</v>
      </c>
      <c r="J34" s="16"/>
      <c r="K34" s="15">
        <v>0</v>
      </c>
      <c r="L34" s="16"/>
      <c r="M34" s="15">
        <v>-3</v>
      </c>
      <c r="N34" s="16"/>
      <c r="O34" s="15">
        <v>-3</v>
      </c>
      <c r="P34" s="16"/>
      <c r="Q34" s="15">
        <v>0</v>
      </c>
    </row>
    <row r="35" spans="1:17" ht="18" x14ac:dyDescent="0.4">
      <c r="A35" s="12" t="s">
        <v>230</v>
      </c>
      <c r="C35" s="4">
        <v>0</v>
      </c>
      <c r="E35" s="15">
        <v>-1</v>
      </c>
      <c r="F35" s="16"/>
      <c r="G35" s="15">
        <v>-1</v>
      </c>
      <c r="H35" s="16"/>
      <c r="I35" s="15">
        <v>0</v>
      </c>
      <c r="J35" s="16"/>
      <c r="K35" s="15">
        <v>0</v>
      </c>
      <c r="L35" s="16"/>
      <c r="M35" s="15">
        <v>-1</v>
      </c>
      <c r="N35" s="16"/>
      <c r="O35" s="15">
        <v>-1</v>
      </c>
      <c r="P35" s="16"/>
      <c r="Q35" s="15">
        <v>0</v>
      </c>
    </row>
    <row r="36" spans="1:17" ht="18" x14ac:dyDescent="0.4">
      <c r="A36" s="12" t="s">
        <v>26</v>
      </c>
      <c r="C36" s="4">
        <v>0</v>
      </c>
      <c r="E36" s="15">
        <v>1</v>
      </c>
      <c r="F36" s="16"/>
      <c r="G36" s="15">
        <v>1</v>
      </c>
      <c r="H36" s="16"/>
      <c r="I36" s="15">
        <v>0</v>
      </c>
      <c r="J36" s="16"/>
      <c r="K36" s="15">
        <v>0</v>
      </c>
      <c r="L36" s="16"/>
      <c r="M36" s="15">
        <v>1</v>
      </c>
      <c r="N36" s="16"/>
      <c r="O36" s="15">
        <v>1</v>
      </c>
      <c r="P36" s="16"/>
      <c r="Q36" s="15">
        <v>0</v>
      </c>
    </row>
    <row r="37" spans="1:17" ht="18" x14ac:dyDescent="0.4">
      <c r="A37" s="12" t="s">
        <v>27</v>
      </c>
      <c r="C37" s="4">
        <v>0</v>
      </c>
      <c r="E37" s="15">
        <v>-1</v>
      </c>
      <c r="F37" s="16"/>
      <c r="G37" s="15">
        <v>-1</v>
      </c>
      <c r="H37" s="16"/>
      <c r="I37" s="15">
        <v>0</v>
      </c>
      <c r="J37" s="16"/>
      <c r="K37" s="15">
        <v>0</v>
      </c>
      <c r="L37" s="16"/>
      <c r="M37" s="15">
        <v>-1</v>
      </c>
      <c r="N37" s="16"/>
      <c r="O37" s="15">
        <v>-1</v>
      </c>
      <c r="P37" s="16"/>
      <c r="Q37" s="15">
        <v>0</v>
      </c>
    </row>
    <row r="38" spans="1:17" ht="18" x14ac:dyDescent="0.4">
      <c r="A38" s="12" t="s">
        <v>28</v>
      </c>
      <c r="C38" s="4">
        <v>0</v>
      </c>
      <c r="E38" s="15">
        <v>-12</v>
      </c>
      <c r="F38" s="16"/>
      <c r="G38" s="15">
        <v>-12</v>
      </c>
      <c r="H38" s="16"/>
      <c r="I38" s="15">
        <v>0</v>
      </c>
      <c r="J38" s="16"/>
      <c r="K38" s="15">
        <v>0</v>
      </c>
      <c r="L38" s="16"/>
      <c r="M38" s="15">
        <v>-12</v>
      </c>
      <c r="N38" s="16"/>
      <c r="O38" s="15">
        <v>-12</v>
      </c>
      <c r="P38" s="16"/>
      <c r="Q38" s="15">
        <v>0</v>
      </c>
    </row>
    <row r="39" spans="1:17" ht="18" x14ac:dyDescent="0.4">
      <c r="A39" s="12" t="s">
        <v>29</v>
      </c>
      <c r="C39" s="4">
        <v>0</v>
      </c>
      <c r="E39" s="15">
        <v>-1</v>
      </c>
      <c r="F39" s="16"/>
      <c r="G39" s="15">
        <v>-1</v>
      </c>
      <c r="H39" s="16"/>
      <c r="I39" s="15">
        <v>0</v>
      </c>
      <c r="J39" s="16"/>
      <c r="K39" s="15">
        <v>0</v>
      </c>
      <c r="L39" s="16"/>
      <c r="M39" s="15">
        <v>-1</v>
      </c>
      <c r="N39" s="16"/>
      <c r="O39" s="15">
        <v>-1</v>
      </c>
      <c r="P39" s="16"/>
      <c r="Q39" s="15">
        <v>0</v>
      </c>
    </row>
    <row r="40" spans="1:17" ht="18" x14ac:dyDescent="0.4">
      <c r="A40" s="12" t="s">
        <v>30</v>
      </c>
      <c r="C40" s="4">
        <v>130333</v>
      </c>
      <c r="E40" s="15">
        <v>3285578673</v>
      </c>
      <c r="F40" s="16"/>
      <c r="G40" s="15">
        <v>4014987503</v>
      </c>
      <c r="H40" s="16"/>
      <c r="I40" s="15">
        <v>-729408830</v>
      </c>
      <c r="J40" s="16"/>
      <c r="K40" s="15">
        <v>130333</v>
      </c>
      <c r="L40" s="16"/>
      <c r="M40" s="15">
        <v>3285578673</v>
      </c>
      <c r="N40" s="16"/>
      <c r="O40" s="15">
        <v>5234278426</v>
      </c>
      <c r="P40" s="16"/>
      <c r="Q40" s="15">
        <v>-1948699753</v>
      </c>
    </row>
    <row r="41" spans="1:17" ht="18" x14ac:dyDescent="0.4">
      <c r="A41" s="12" t="s">
        <v>31</v>
      </c>
      <c r="C41" s="4">
        <v>0</v>
      </c>
      <c r="E41" s="15">
        <v>1</v>
      </c>
      <c r="F41" s="16"/>
      <c r="G41" s="15">
        <v>1</v>
      </c>
      <c r="H41" s="16"/>
      <c r="I41" s="15">
        <v>0</v>
      </c>
      <c r="J41" s="16"/>
      <c r="K41" s="15">
        <v>0</v>
      </c>
      <c r="L41" s="16"/>
      <c r="M41" s="15">
        <v>1</v>
      </c>
      <c r="N41" s="16"/>
      <c r="O41" s="15">
        <v>1</v>
      </c>
      <c r="P41" s="16"/>
      <c r="Q41" s="15">
        <v>0</v>
      </c>
    </row>
    <row r="42" spans="1:17" ht="18" x14ac:dyDescent="0.4">
      <c r="A42" s="12" t="s">
        <v>32</v>
      </c>
      <c r="C42" s="4">
        <v>0</v>
      </c>
      <c r="E42" s="15">
        <v>1</v>
      </c>
      <c r="F42" s="16"/>
      <c r="G42" s="15">
        <v>1</v>
      </c>
      <c r="H42" s="16"/>
      <c r="I42" s="15">
        <v>0</v>
      </c>
      <c r="J42" s="16"/>
      <c r="K42" s="15">
        <v>0</v>
      </c>
      <c r="L42" s="16"/>
      <c r="M42" s="15">
        <v>1</v>
      </c>
      <c r="N42" s="16"/>
      <c r="O42" s="15">
        <v>1</v>
      </c>
      <c r="P42" s="16"/>
      <c r="Q42" s="15">
        <v>0</v>
      </c>
    </row>
    <row r="43" spans="1:17" ht="18" x14ac:dyDescent="0.4">
      <c r="A43" s="12" t="s">
        <v>33</v>
      </c>
      <c r="C43" s="4">
        <v>408266</v>
      </c>
      <c r="E43" s="15">
        <v>18442442489</v>
      </c>
      <c r="F43" s="16"/>
      <c r="G43" s="15">
        <v>21332000628</v>
      </c>
      <c r="H43" s="16"/>
      <c r="I43" s="15">
        <v>-2889558139</v>
      </c>
      <c r="J43" s="16"/>
      <c r="K43" s="15">
        <v>408266</v>
      </c>
      <c r="L43" s="16"/>
      <c r="M43" s="15">
        <v>18442442489</v>
      </c>
      <c r="N43" s="16"/>
      <c r="O43" s="15">
        <v>30676870174</v>
      </c>
      <c r="P43" s="16"/>
      <c r="Q43" s="15">
        <v>-12234427685</v>
      </c>
    </row>
    <row r="44" spans="1:17" ht="18" x14ac:dyDescent="0.4">
      <c r="A44" s="12" t="s">
        <v>34</v>
      </c>
      <c r="C44" s="4">
        <v>2000000</v>
      </c>
      <c r="E44" s="15">
        <v>20457549000</v>
      </c>
      <c r="F44" s="16"/>
      <c r="G44" s="15">
        <v>18012186000</v>
      </c>
      <c r="H44" s="16"/>
      <c r="I44" s="15">
        <v>2445363000</v>
      </c>
      <c r="J44" s="16"/>
      <c r="K44" s="15">
        <v>2000000</v>
      </c>
      <c r="L44" s="16"/>
      <c r="M44" s="15">
        <v>20457549000</v>
      </c>
      <c r="N44" s="16"/>
      <c r="O44" s="15">
        <v>23581863524</v>
      </c>
      <c r="P44" s="16"/>
      <c r="Q44" s="15">
        <v>-3124314524</v>
      </c>
    </row>
    <row r="45" spans="1:17" ht="18" x14ac:dyDescent="0.4">
      <c r="A45" s="12" t="s">
        <v>231</v>
      </c>
      <c r="C45" s="4">
        <v>0</v>
      </c>
      <c r="E45" s="15">
        <v>-1</v>
      </c>
      <c r="F45" s="16"/>
      <c r="G45" s="15">
        <v>-1</v>
      </c>
      <c r="H45" s="16"/>
      <c r="I45" s="15">
        <v>0</v>
      </c>
      <c r="J45" s="16"/>
      <c r="K45" s="15">
        <v>0</v>
      </c>
      <c r="L45" s="16"/>
      <c r="M45" s="15">
        <v>-1</v>
      </c>
      <c r="N45" s="16"/>
      <c r="O45" s="15">
        <v>-1</v>
      </c>
      <c r="P45" s="16"/>
      <c r="Q45" s="15">
        <v>0</v>
      </c>
    </row>
    <row r="46" spans="1:17" ht="18" x14ac:dyDescent="0.4">
      <c r="A46" s="12" t="s">
        <v>36</v>
      </c>
      <c r="C46" s="4">
        <v>0</v>
      </c>
      <c r="E46" s="15">
        <v>-1</v>
      </c>
      <c r="F46" s="16"/>
      <c r="G46" s="15">
        <v>-1</v>
      </c>
      <c r="H46" s="16"/>
      <c r="I46" s="15">
        <v>0</v>
      </c>
      <c r="J46" s="16"/>
      <c r="K46" s="15">
        <v>0</v>
      </c>
      <c r="L46" s="16"/>
      <c r="M46" s="15">
        <v>-1</v>
      </c>
      <c r="N46" s="16"/>
      <c r="O46" s="15">
        <v>-1</v>
      </c>
      <c r="P46" s="16"/>
      <c r="Q46" s="15">
        <v>0</v>
      </c>
    </row>
    <row r="47" spans="1:17" ht="18" x14ac:dyDescent="0.4">
      <c r="A47" s="12" t="s">
        <v>37</v>
      </c>
      <c r="C47" s="4">
        <v>0</v>
      </c>
      <c r="E47" s="15">
        <v>-1</v>
      </c>
      <c r="F47" s="16"/>
      <c r="G47" s="15">
        <v>-1</v>
      </c>
      <c r="H47" s="16"/>
      <c r="I47" s="15">
        <v>0</v>
      </c>
      <c r="J47" s="16"/>
      <c r="K47" s="15">
        <v>0</v>
      </c>
      <c r="L47" s="16"/>
      <c r="M47" s="15">
        <v>-1</v>
      </c>
      <c r="N47" s="16"/>
      <c r="O47" s="15">
        <v>-1</v>
      </c>
      <c r="P47" s="16"/>
      <c r="Q47" s="15">
        <v>0</v>
      </c>
    </row>
    <row r="48" spans="1:17" ht="18" x14ac:dyDescent="0.4">
      <c r="A48" s="12" t="s">
        <v>38</v>
      </c>
      <c r="C48" s="4">
        <v>2000000</v>
      </c>
      <c r="E48" s="15">
        <v>78748640999</v>
      </c>
      <c r="F48" s="16"/>
      <c r="G48" s="15">
        <v>53738342999</v>
      </c>
      <c r="H48" s="16"/>
      <c r="I48" s="15">
        <v>25010298000</v>
      </c>
      <c r="J48" s="16"/>
      <c r="K48" s="15">
        <v>2000000</v>
      </c>
      <c r="L48" s="16"/>
      <c r="M48" s="15">
        <v>78748640999</v>
      </c>
      <c r="N48" s="16"/>
      <c r="O48" s="15">
        <v>76929496372</v>
      </c>
      <c r="P48" s="16"/>
      <c r="Q48" s="15">
        <v>1819144627</v>
      </c>
    </row>
    <row r="49" spans="1:17" ht="18" x14ac:dyDescent="0.4">
      <c r="A49" s="12" t="s">
        <v>39</v>
      </c>
      <c r="C49" s="4">
        <v>0</v>
      </c>
      <c r="E49" s="15">
        <v>-1</v>
      </c>
      <c r="F49" s="16"/>
      <c r="G49" s="15">
        <v>-1</v>
      </c>
      <c r="H49" s="16"/>
      <c r="I49" s="15">
        <v>0</v>
      </c>
      <c r="J49" s="16"/>
      <c r="K49" s="15">
        <v>0</v>
      </c>
      <c r="L49" s="16"/>
      <c r="M49" s="15">
        <v>-1</v>
      </c>
      <c r="N49" s="16"/>
      <c r="O49" s="15">
        <v>-1</v>
      </c>
      <c r="P49" s="16"/>
      <c r="Q49" s="15">
        <v>0</v>
      </c>
    </row>
    <row r="50" spans="1:17" ht="18" x14ac:dyDescent="0.4">
      <c r="A50" s="12" t="s">
        <v>40</v>
      </c>
      <c r="C50" s="4">
        <v>0</v>
      </c>
      <c r="E50" s="15">
        <v>-1</v>
      </c>
      <c r="F50" s="16"/>
      <c r="G50" s="15">
        <v>-1</v>
      </c>
      <c r="H50" s="16"/>
      <c r="I50" s="15">
        <v>0</v>
      </c>
      <c r="J50" s="16"/>
      <c r="K50" s="15">
        <v>0</v>
      </c>
      <c r="L50" s="16"/>
      <c r="M50" s="15">
        <v>-1</v>
      </c>
      <c r="N50" s="16"/>
      <c r="O50" s="15">
        <v>-1</v>
      </c>
      <c r="P50" s="16"/>
      <c r="Q50" s="15">
        <v>0</v>
      </c>
    </row>
    <row r="51" spans="1:17" ht="18" x14ac:dyDescent="0.4">
      <c r="A51" s="12" t="s">
        <v>41</v>
      </c>
      <c r="C51" s="4">
        <v>1312425</v>
      </c>
      <c r="E51" s="15">
        <v>21356565085</v>
      </c>
      <c r="F51" s="16"/>
      <c r="G51" s="15">
        <v>20199095999</v>
      </c>
      <c r="H51" s="16"/>
      <c r="I51" s="15">
        <v>1157469086</v>
      </c>
      <c r="J51" s="16"/>
      <c r="K51" s="15">
        <v>1312425</v>
      </c>
      <c r="L51" s="16"/>
      <c r="M51" s="15">
        <v>21356565085</v>
      </c>
      <c r="N51" s="16"/>
      <c r="O51" s="15">
        <v>21396906811</v>
      </c>
      <c r="P51" s="16"/>
      <c r="Q51" s="15">
        <v>-40341726</v>
      </c>
    </row>
    <row r="52" spans="1:17" ht="18" x14ac:dyDescent="0.4">
      <c r="A52" s="12" t="s">
        <v>42</v>
      </c>
      <c r="C52" s="4">
        <v>0</v>
      </c>
      <c r="E52" s="15">
        <v>-11</v>
      </c>
      <c r="F52" s="16"/>
      <c r="G52" s="15">
        <v>-11</v>
      </c>
      <c r="H52" s="16"/>
      <c r="I52" s="15">
        <v>0</v>
      </c>
      <c r="J52" s="16"/>
      <c r="K52" s="15">
        <v>0</v>
      </c>
      <c r="L52" s="16"/>
      <c r="M52" s="15">
        <v>-11</v>
      </c>
      <c r="N52" s="16"/>
      <c r="O52" s="15">
        <v>-11</v>
      </c>
      <c r="P52" s="16"/>
      <c r="Q52" s="15">
        <v>0</v>
      </c>
    </row>
    <row r="53" spans="1:17" ht="18" x14ac:dyDescent="0.4">
      <c r="A53" s="12" t="s">
        <v>43</v>
      </c>
      <c r="C53" s="4">
        <v>0</v>
      </c>
      <c r="E53" s="15">
        <v>-3</v>
      </c>
      <c r="F53" s="16"/>
      <c r="G53" s="15">
        <v>-3</v>
      </c>
      <c r="H53" s="16"/>
      <c r="I53" s="15">
        <v>0</v>
      </c>
      <c r="J53" s="16"/>
      <c r="K53" s="15">
        <v>0</v>
      </c>
      <c r="L53" s="16"/>
      <c r="M53" s="15">
        <v>-3</v>
      </c>
      <c r="N53" s="16"/>
      <c r="O53" s="15">
        <v>-3</v>
      </c>
      <c r="P53" s="16"/>
      <c r="Q53" s="15">
        <v>0</v>
      </c>
    </row>
    <row r="54" spans="1:17" ht="18" x14ac:dyDescent="0.4">
      <c r="A54" s="12" t="s">
        <v>44</v>
      </c>
      <c r="C54" s="4">
        <v>0</v>
      </c>
      <c r="E54" s="15">
        <v>-1</v>
      </c>
      <c r="F54" s="16"/>
      <c r="G54" s="15">
        <v>-1</v>
      </c>
      <c r="H54" s="16"/>
      <c r="I54" s="15">
        <v>0</v>
      </c>
      <c r="J54" s="16"/>
      <c r="K54" s="15">
        <v>0</v>
      </c>
      <c r="L54" s="16"/>
      <c r="M54" s="15">
        <v>-1</v>
      </c>
      <c r="N54" s="16"/>
      <c r="O54" s="15">
        <v>-1</v>
      </c>
      <c r="P54" s="16"/>
      <c r="Q54" s="15">
        <v>0</v>
      </c>
    </row>
    <row r="55" spans="1:17" ht="18" x14ac:dyDescent="0.4">
      <c r="A55" s="12" t="s">
        <v>45</v>
      </c>
      <c r="C55" s="4">
        <v>603478</v>
      </c>
      <c r="E55" s="15">
        <v>31473687390</v>
      </c>
      <c r="F55" s="16"/>
      <c r="G55" s="15">
        <v>37149221191</v>
      </c>
      <c r="H55" s="16"/>
      <c r="I55" s="15">
        <v>-5675533801</v>
      </c>
      <c r="J55" s="16"/>
      <c r="K55" s="15">
        <v>603478</v>
      </c>
      <c r="L55" s="16"/>
      <c r="M55" s="15">
        <v>31473687390</v>
      </c>
      <c r="N55" s="16"/>
      <c r="O55" s="15">
        <v>44821312357</v>
      </c>
      <c r="P55" s="16"/>
      <c r="Q55" s="15">
        <v>-13347624967</v>
      </c>
    </row>
    <row r="56" spans="1:17" ht="18" x14ac:dyDescent="0.4">
      <c r="A56" s="12" t="s">
        <v>46</v>
      </c>
      <c r="C56" s="4">
        <v>4345000</v>
      </c>
      <c r="E56" s="15">
        <v>64441676969</v>
      </c>
      <c r="F56" s="16"/>
      <c r="G56" s="15">
        <v>58037499351</v>
      </c>
      <c r="H56" s="16"/>
      <c r="I56" s="15">
        <v>6404177618</v>
      </c>
      <c r="J56" s="16"/>
      <c r="K56" s="15">
        <v>4345000</v>
      </c>
      <c r="L56" s="16"/>
      <c r="M56" s="15">
        <v>64441676969</v>
      </c>
      <c r="N56" s="16"/>
      <c r="O56" s="15">
        <v>77190421851</v>
      </c>
      <c r="P56" s="16"/>
      <c r="Q56" s="15">
        <v>-12748744882</v>
      </c>
    </row>
    <row r="57" spans="1:17" ht="18" x14ac:dyDescent="0.4">
      <c r="A57" s="12" t="s">
        <v>126</v>
      </c>
      <c r="C57" s="4">
        <v>228</v>
      </c>
      <c r="E57" s="15">
        <v>230238262</v>
      </c>
      <c r="F57" s="16"/>
      <c r="G57" s="15">
        <v>230238262</v>
      </c>
      <c r="H57" s="16"/>
      <c r="I57" s="15">
        <v>0</v>
      </c>
      <c r="J57" s="16"/>
      <c r="K57" s="15">
        <v>228</v>
      </c>
      <c r="L57" s="16"/>
      <c r="M57" s="15">
        <v>230238262</v>
      </c>
      <c r="N57" s="16"/>
      <c r="O57" s="15">
        <v>230238262</v>
      </c>
      <c r="P57" s="16"/>
      <c r="Q57" s="15">
        <v>0</v>
      </c>
    </row>
    <row r="58" spans="1:17" ht="36" x14ac:dyDescent="0.4">
      <c r="A58" s="12" t="s">
        <v>127</v>
      </c>
      <c r="C58" s="4">
        <v>2400</v>
      </c>
      <c r="E58" s="15">
        <v>2279586750</v>
      </c>
      <c r="F58" s="16"/>
      <c r="G58" s="15">
        <v>2248392405</v>
      </c>
      <c r="H58" s="16"/>
      <c r="I58" s="15">
        <v>31194345</v>
      </c>
      <c r="J58" s="16"/>
      <c r="K58" s="15">
        <v>2400</v>
      </c>
      <c r="L58" s="16"/>
      <c r="M58" s="15">
        <v>2279586750</v>
      </c>
      <c r="N58" s="16"/>
      <c r="O58" s="15">
        <v>2321874284</v>
      </c>
      <c r="P58" s="16"/>
      <c r="Q58" s="15">
        <v>-42287534</v>
      </c>
    </row>
    <row r="59" spans="1:17" ht="36" x14ac:dyDescent="0.4">
      <c r="A59" s="12" t="s">
        <v>131</v>
      </c>
      <c r="C59" s="4">
        <v>0</v>
      </c>
      <c r="E59" s="15">
        <v>0</v>
      </c>
      <c r="F59" s="16"/>
      <c r="G59" s="15">
        <v>402905361</v>
      </c>
      <c r="H59" s="16"/>
      <c r="I59" s="15">
        <v>-402905361</v>
      </c>
      <c r="J59" s="16"/>
      <c r="K59" s="16"/>
      <c r="L59" s="16"/>
      <c r="M59" s="16"/>
      <c r="N59" s="16"/>
      <c r="O59" s="16"/>
      <c r="P59" s="16"/>
      <c r="Q59" s="16"/>
    </row>
    <row r="60" spans="1:17" ht="18" x14ac:dyDescent="0.4">
      <c r="A60" s="12" t="s">
        <v>47</v>
      </c>
      <c r="C60" s="4">
        <v>2222222</v>
      </c>
      <c r="E60" s="15">
        <v>42965045703</v>
      </c>
      <c r="F60" s="16"/>
      <c r="G60" s="15">
        <v>39938716006</v>
      </c>
      <c r="H60" s="16"/>
      <c r="I60" s="15">
        <v>3026329697</v>
      </c>
      <c r="J60" s="16"/>
      <c r="K60" s="15">
        <v>2222222</v>
      </c>
      <c r="L60" s="16"/>
      <c r="M60" s="15">
        <v>42965045703</v>
      </c>
      <c r="N60" s="16"/>
      <c r="O60" s="15">
        <v>75100311187</v>
      </c>
      <c r="P60" s="16"/>
      <c r="Q60" s="15">
        <v>-32135265484</v>
      </c>
    </row>
    <row r="61" spans="1:17" ht="18" x14ac:dyDescent="0.4">
      <c r="A61" s="12" t="s">
        <v>48</v>
      </c>
      <c r="C61" s="4">
        <v>0</v>
      </c>
      <c r="E61" s="15">
        <v>-1</v>
      </c>
      <c r="F61" s="16"/>
      <c r="G61" s="15">
        <v>-1</v>
      </c>
      <c r="H61" s="16"/>
      <c r="I61" s="15">
        <v>0</v>
      </c>
      <c r="J61" s="16"/>
      <c r="K61" s="15">
        <v>0</v>
      </c>
      <c r="L61" s="16"/>
      <c r="M61" s="15">
        <v>-1</v>
      </c>
      <c r="N61" s="16"/>
      <c r="O61" s="15">
        <v>-1</v>
      </c>
      <c r="P61" s="16"/>
      <c r="Q61" s="15">
        <v>0</v>
      </c>
    </row>
    <row r="62" spans="1:17" ht="18" x14ac:dyDescent="0.4">
      <c r="A62" s="12" t="s">
        <v>49</v>
      </c>
      <c r="C62" s="4">
        <v>49019</v>
      </c>
      <c r="E62" s="15">
        <v>717266394</v>
      </c>
      <c r="F62" s="16"/>
      <c r="G62" s="15">
        <v>-583488159</v>
      </c>
      <c r="H62" s="16"/>
      <c r="I62" s="15">
        <v>1300754553</v>
      </c>
      <c r="J62" s="16"/>
      <c r="K62" s="15">
        <v>49019</v>
      </c>
      <c r="L62" s="16"/>
      <c r="M62" s="15">
        <v>717266394</v>
      </c>
      <c r="N62" s="16"/>
      <c r="O62" s="15">
        <v>1379571684</v>
      </c>
      <c r="P62" s="16"/>
      <c r="Q62" s="15">
        <v>-662305290</v>
      </c>
    </row>
    <row r="63" spans="1:17" ht="18" x14ac:dyDescent="0.4">
      <c r="A63" s="12" t="s">
        <v>50</v>
      </c>
      <c r="C63" s="4">
        <v>0</v>
      </c>
      <c r="E63" s="15">
        <v>-1</v>
      </c>
      <c r="F63" s="16"/>
      <c r="G63" s="15">
        <v>-1</v>
      </c>
      <c r="H63" s="16"/>
      <c r="I63" s="15">
        <v>0</v>
      </c>
      <c r="J63" s="16"/>
      <c r="K63" s="15">
        <v>0</v>
      </c>
      <c r="L63" s="16"/>
      <c r="M63" s="15">
        <v>-1</v>
      </c>
      <c r="N63" s="16"/>
      <c r="O63" s="15">
        <v>-1</v>
      </c>
      <c r="P63" s="16"/>
      <c r="Q63" s="15">
        <v>0</v>
      </c>
    </row>
    <row r="64" spans="1:17" ht="18" x14ac:dyDescent="0.4">
      <c r="A64" s="12" t="s">
        <v>51</v>
      </c>
      <c r="C64" s="4">
        <v>0</v>
      </c>
      <c r="E64" s="15">
        <v>-1</v>
      </c>
      <c r="F64" s="16"/>
      <c r="G64" s="15">
        <v>-1</v>
      </c>
      <c r="H64" s="16"/>
      <c r="I64" s="15">
        <v>0</v>
      </c>
      <c r="J64" s="16"/>
      <c r="K64" s="15">
        <v>0</v>
      </c>
      <c r="L64" s="16"/>
      <c r="M64" s="15">
        <v>-1</v>
      </c>
      <c r="N64" s="16"/>
      <c r="O64" s="15">
        <v>-1</v>
      </c>
      <c r="P64" s="16"/>
      <c r="Q64" s="15">
        <v>0</v>
      </c>
    </row>
    <row r="65" spans="1:17" ht="18" x14ac:dyDescent="0.4">
      <c r="A65" s="12" t="s">
        <v>52</v>
      </c>
      <c r="C65" s="4">
        <v>900000</v>
      </c>
      <c r="E65" s="15">
        <v>20970478800</v>
      </c>
      <c r="F65" s="16"/>
      <c r="G65" s="15">
        <v>19404850050</v>
      </c>
      <c r="H65" s="16"/>
      <c r="I65" s="15">
        <v>1565628750</v>
      </c>
      <c r="J65" s="16"/>
      <c r="K65" s="15">
        <v>900000</v>
      </c>
      <c r="L65" s="16"/>
      <c r="M65" s="15">
        <v>20970478800</v>
      </c>
      <c r="N65" s="16"/>
      <c r="O65" s="15">
        <v>32478388200</v>
      </c>
      <c r="P65" s="16"/>
      <c r="Q65" s="15">
        <v>-11507909400</v>
      </c>
    </row>
    <row r="66" spans="1:17" ht="18" x14ac:dyDescent="0.4">
      <c r="A66" s="12" t="s">
        <v>53</v>
      </c>
      <c r="C66" s="4">
        <v>0</v>
      </c>
      <c r="E66" s="15">
        <v>1</v>
      </c>
      <c r="F66" s="16"/>
      <c r="G66" s="15">
        <v>1</v>
      </c>
      <c r="H66" s="16"/>
      <c r="I66" s="15">
        <v>0</v>
      </c>
      <c r="J66" s="16"/>
      <c r="K66" s="15">
        <v>0</v>
      </c>
      <c r="L66" s="16"/>
      <c r="M66" s="15">
        <v>1</v>
      </c>
      <c r="N66" s="16"/>
      <c r="O66" s="15">
        <v>1</v>
      </c>
      <c r="P66" s="16"/>
      <c r="Q66" s="15">
        <v>0</v>
      </c>
    </row>
    <row r="67" spans="1:17" ht="18" x14ac:dyDescent="0.4">
      <c r="A67" s="12" t="s">
        <v>54</v>
      </c>
      <c r="C67" s="4">
        <v>1300000</v>
      </c>
      <c r="E67" s="15">
        <v>20739560985</v>
      </c>
      <c r="F67" s="16"/>
      <c r="G67" s="15">
        <v>17427485790</v>
      </c>
      <c r="H67" s="16"/>
      <c r="I67" s="15">
        <v>3312075195</v>
      </c>
      <c r="J67" s="16"/>
      <c r="K67" s="15">
        <v>1300000</v>
      </c>
      <c r="L67" s="16"/>
      <c r="M67" s="15">
        <v>20739560985</v>
      </c>
      <c r="N67" s="16"/>
      <c r="O67" s="15">
        <v>27632562604</v>
      </c>
      <c r="P67" s="16"/>
      <c r="Q67" s="15">
        <v>-6893001619</v>
      </c>
    </row>
    <row r="68" spans="1:17" ht="18" x14ac:dyDescent="0.4">
      <c r="A68" s="12" t="s">
        <v>55</v>
      </c>
      <c r="C68" s="4">
        <v>11211</v>
      </c>
      <c r="E68" s="15">
        <v>618731233</v>
      </c>
      <c r="F68" s="16"/>
      <c r="G68" s="15">
        <v>464902757</v>
      </c>
      <c r="H68" s="16"/>
      <c r="I68" s="15">
        <v>153828476</v>
      </c>
      <c r="J68" s="16"/>
      <c r="K68" s="15">
        <v>11211</v>
      </c>
      <c r="L68" s="16"/>
      <c r="M68" s="15">
        <v>618731233</v>
      </c>
      <c r="N68" s="16"/>
      <c r="O68" s="15">
        <v>464902757</v>
      </c>
      <c r="P68" s="16"/>
      <c r="Q68" s="15">
        <v>153828476</v>
      </c>
    </row>
    <row r="69" spans="1:17" ht="18" x14ac:dyDescent="0.4">
      <c r="A69" s="12" t="s">
        <v>56</v>
      </c>
      <c r="C69" s="4">
        <v>0</v>
      </c>
      <c r="E69" s="15">
        <v>1</v>
      </c>
      <c r="F69" s="16"/>
      <c r="G69" s="15">
        <v>1</v>
      </c>
      <c r="H69" s="16"/>
      <c r="I69" s="15">
        <v>0</v>
      </c>
      <c r="J69" s="16"/>
      <c r="K69" s="15">
        <v>0</v>
      </c>
      <c r="L69" s="16"/>
      <c r="M69" s="15">
        <v>1</v>
      </c>
      <c r="N69" s="16"/>
      <c r="O69" s="15">
        <v>1</v>
      </c>
      <c r="P69" s="16"/>
      <c r="Q69" s="15">
        <v>0</v>
      </c>
    </row>
    <row r="70" spans="1:17" ht="18" x14ac:dyDescent="0.4">
      <c r="A70" s="12" t="s">
        <v>57</v>
      </c>
      <c r="C70" s="4">
        <v>0</v>
      </c>
      <c r="E70" s="15">
        <v>1</v>
      </c>
      <c r="F70" s="16"/>
      <c r="G70" s="15">
        <v>1</v>
      </c>
      <c r="H70" s="16"/>
      <c r="I70" s="15">
        <v>0</v>
      </c>
      <c r="J70" s="16"/>
      <c r="K70" s="15">
        <v>0</v>
      </c>
      <c r="L70" s="16"/>
      <c r="M70" s="15">
        <v>1</v>
      </c>
      <c r="N70" s="16"/>
      <c r="O70" s="15">
        <v>1</v>
      </c>
      <c r="P70" s="16"/>
      <c r="Q70" s="15">
        <v>0</v>
      </c>
    </row>
    <row r="71" spans="1:17" ht="18" x14ac:dyDescent="0.4">
      <c r="A71" s="12" t="s">
        <v>58</v>
      </c>
      <c r="C71" s="4">
        <v>0</v>
      </c>
      <c r="E71" s="15">
        <v>-1</v>
      </c>
      <c r="F71" s="16"/>
      <c r="G71" s="15">
        <v>-1</v>
      </c>
      <c r="H71" s="16"/>
      <c r="I71" s="15">
        <v>0</v>
      </c>
      <c r="J71" s="16"/>
      <c r="K71" s="15">
        <v>0</v>
      </c>
      <c r="L71" s="16"/>
      <c r="M71" s="15">
        <v>-1</v>
      </c>
      <c r="N71" s="16"/>
      <c r="O71" s="15">
        <v>-1</v>
      </c>
      <c r="P71" s="16"/>
      <c r="Q71" s="15">
        <v>0</v>
      </c>
    </row>
    <row r="72" spans="1:17" ht="18" x14ac:dyDescent="0.4">
      <c r="A72" s="12" t="s">
        <v>59</v>
      </c>
      <c r="C72" s="4">
        <v>0</v>
      </c>
      <c r="E72" s="15">
        <v>-1</v>
      </c>
      <c r="F72" s="16"/>
      <c r="G72" s="15">
        <v>-1</v>
      </c>
      <c r="H72" s="16"/>
      <c r="I72" s="15">
        <v>0</v>
      </c>
      <c r="J72" s="16"/>
      <c r="K72" s="15">
        <v>0</v>
      </c>
      <c r="L72" s="16"/>
      <c r="M72" s="15">
        <v>-1</v>
      </c>
      <c r="N72" s="16"/>
      <c r="O72" s="15">
        <v>-1</v>
      </c>
      <c r="P72" s="16"/>
      <c r="Q72" s="15">
        <v>0</v>
      </c>
    </row>
    <row r="73" spans="1:17" ht="18" x14ac:dyDescent="0.4">
      <c r="A73" s="12" t="s">
        <v>60</v>
      </c>
      <c r="C73" s="4">
        <v>0</v>
      </c>
      <c r="E73" s="15">
        <v>-1</v>
      </c>
      <c r="F73" s="16"/>
      <c r="G73" s="15">
        <v>-1</v>
      </c>
      <c r="H73" s="16"/>
      <c r="I73" s="15">
        <v>0</v>
      </c>
      <c r="J73" s="16"/>
      <c r="K73" s="15">
        <v>0</v>
      </c>
      <c r="L73" s="16"/>
      <c r="M73" s="15">
        <v>-1</v>
      </c>
      <c r="N73" s="16"/>
      <c r="O73" s="15">
        <v>-1</v>
      </c>
      <c r="P73" s="16"/>
      <c r="Q73" s="15">
        <v>0</v>
      </c>
    </row>
    <row r="74" spans="1:17" ht="18" x14ac:dyDescent="0.4">
      <c r="A74" s="7" t="s">
        <v>61</v>
      </c>
      <c r="C74" s="7">
        <f>SUM(C9:$C$73)</f>
        <v>25442240</v>
      </c>
      <c r="E74" s="17">
        <f>SUM(E9:$E$73)</f>
        <v>754526596224</v>
      </c>
      <c r="F74" s="16"/>
      <c r="G74" s="17">
        <f>SUM(G9:$G$73)</f>
        <v>710892229809</v>
      </c>
      <c r="H74" s="16"/>
      <c r="I74" s="17">
        <f>SUM(I9:$I$73)</f>
        <v>43634366415</v>
      </c>
      <c r="J74" s="16"/>
      <c r="K74" s="17">
        <f>SUM(K9:$K$73)</f>
        <v>25442240</v>
      </c>
      <c r="L74" s="16"/>
      <c r="M74" s="17">
        <f>SUM(M9:$M$73)</f>
        <v>754526596224</v>
      </c>
      <c r="N74" s="16"/>
      <c r="O74" s="17">
        <f>SUM(O9:$O$73)</f>
        <v>861171153795</v>
      </c>
      <c r="P74" s="16"/>
      <c r="Q74" s="17">
        <f>SUM(Q9:$Q$73)</f>
        <v>-106644557571</v>
      </c>
    </row>
    <row r="75" spans="1:17" ht="18" x14ac:dyDescent="0.4">
      <c r="C75" s="9"/>
      <c r="E75" s="20"/>
      <c r="F75" s="16"/>
      <c r="G75" s="20"/>
      <c r="H75" s="16"/>
      <c r="I75" s="20"/>
      <c r="J75" s="16"/>
      <c r="K75" s="20"/>
      <c r="L75" s="16"/>
      <c r="M75" s="20"/>
      <c r="N75" s="16"/>
      <c r="O75" s="20"/>
      <c r="P75" s="16"/>
      <c r="Q75" s="20"/>
    </row>
    <row r="77" spans="1:17" ht="18" x14ac:dyDescent="0.4">
      <c r="A77" s="31" t="s">
        <v>227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3"/>
    </row>
  </sheetData>
  <mergeCells count="7">
    <mergeCell ref="A77:Q7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rightToLeft="1" tabSelected="1" topLeftCell="D16" workbookViewId="0">
      <selection activeCell="M29" sqref="M29"/>
    </sheetView>
  </sheetViews>
  <sheetFormatPr defaultRowHeight="17.25" x14ac:dyDescent="0.4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0.62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8" width="1.375" style="1" customWidth="1"/>
    <col min="19" max="19" width="17" style="1" customWidth="1"/>
    <col min="20" max="20" width="1.375" style="1" customWidth="1"/>
    <col min="21" max="21" width="10.625" style="1" customWidth="1"/>
    <col min="22" max="16384" width="9" style="1"/>
  </cols>
  <sheetData>
    <row r="1" spans="1:21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0.100000000000001" customHeight="1" x14ac:dyDescent="0.4">
      <c r="A2" s="29" t="s">
        <v>170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5" spans="1:21" ht="18.75" x14ac:dyDescent="0.4">
      <c r="A5" s="30" t="s">
        <v>232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7" spans="1:21" ht="18.75" x14ac:dyDescent="0.4">
      <c r="C7" s="24" t="s">
        <v>186</v>
      </c>
      <c r="D7" s="25"/>
      <c r="E7" s="25"/>
      <c r="F7" s="25"/>
      <c r="G7" s="25"/>
      <c r="H7" s="25"/>
      <c r="I7" s="25"/>
      <c r="J7" s="25"/>
      <c r="K7" s="25"/>
      <c r="M7" s="24" t="s">
        <v>7</v>
      </c>
      <c r="N7" s="25"/>
      <c r="O7" s="25"/>
      <c r="P7" s="25"/>
      <c r="Q7" s="25"/>
      <c r="R7" s="25"/>
      <c r="S7" s="25"/>
      <c r="T7" s="25"/>
      <c r="U7" s="25"/>
    </row>
    <row r="8" spans="1:21" ht="37.5" x14ac:dyDescent="0.4">
      <c r="A8" s="10" t="s">
        <v>233</v>
      </c>
      <c r="C8" s="11" t="s">
        <v>184</v>
      </c>
      <c r="E8" s="11" t="s">
        <v>234</v>
      </c>
      <c r="G8" s="11" t="s">
        <v>235</v>
      </c>
      <c r="I8" s="11" t="s">
        <v>236</v>
      </c>
      <c r="K8" s="11" t="s">
        <v>237</v>
      </c>
      <c r="M8" s="11" t="s">
        <v>184</v>
      </c>
      <c r="O8" s="11" t="s">
        <v>234</v>
      </c>
      <c r="Q8" s="11" t="s">
        <v>235</v>
      </c>
      <c r="S8" s="11" t="s">
        <v>236</v>
      </c>
      <c r="U8" s="11" t="s">
        <v>237</v>
      </c>
    </row>
    <row r="9" spans="1:21" ht="18" x14ac:dyDescent="0.4">
      <c r="A9" s="12" t="s">
        <v>238</v>
      </c>
      <c r="C9" s="15">
        <v>596360000</v>
      </c>
      <c r="D9" s="16"/>
      <c r="E9" s="15">
        <v>-592811658</v>
      </c>
      <c r="F9" s="16"/>
      <c r="G9" s="15">
        <v>0</v>
      </c>
      <c r="H9" s="16"/>
      <c r="I9" s="15">
        <v>3548342</v>
      </c>
      <c r="K9" s="6">
        <v>7.8426362349014831E-5</v>
      </c>
      <c r="M9" s="15">
        <v>596360000</v>
      </c>
      <c r="N9" s="16"/>
      <c r="O9" s="15">
        <v>-23264863658</v>
      </c>
      <c r="P9" s="16"/>
      <c r="Q9" s="15">
        <v>-5645022</v>
      </c>
      <c r="R9" s="16"/>
      <c r="S9" s="15">
        <v>-22674148680</v>
      </c>
      <c r="U9" s="6">
        <v>0.25747167861299619</v>
      </c>
    </row>
    <row r="10" spans="1:21" ht="18" x14ac:dyDescent="0.4">
      <c r="A10" s="12" t="s">
        <v>18</v>
      </c>
      <c r="C10" s="15">
        <v>0</v>
      </c>
      <c r="D10" s="16"/>
      <c r="E10" s="15">
        <v>2160270922</v>
      </c>
      <c r="F10" s="16"/>
      <c r="G10" s="15">
        <v>0</v>
      </c>
      <c r="H10" s="16"/>
      <c r="I10" s="15">
        <v>2160270922</v>
      </c>
      <c r="K10" s="6">
        <v>4.774686039305466E-2</v>
      </c>
      <c r="M10" s="15">
        <v>0</v>
      </c>
      <c r="N10" s="16"/>
      <c r="O10" s="15">
        <v>-2535686536</v>
      </c>
      <c r="P10" s="16"/>
      <c r="Q10" s="15">
        <v>0</v>
      </c>
      <c r="R10" s="16"/>
      <c r="S10" s="15">
        <v>-2535686536</v>
      </c>
      <c r="U10" s="6">
        <v>2.8793472164013945E-2</v>
      </c>
    </row>
    <row r="11" spans="1:21" ht="18" x14ac:dyDescent="0.4">
      <c r="A11" s="12" t="s">
        <v>239</v>
      </c>
      <c r="C11" s="15">
        <v>0</v>
      </c>
      <c r="D11" s="16"/>
      <c r="E11" s="15">
        <v>4827504420</v>
      </c>
      <c r="F11" s="16"/>
      <c r="G11" s="15">
        <v>0</v>
      </c>
      <c r="H11" s="16"/>
      <c r="I11" s="15">
        <v>4827504420</v>
      </c>
      <c r="K11" s="6">
        <v>0.10669873729318953</v>
      </c>
      <c r="M11" s="15">
        <v>190000000</v>
      </c>
      <c r="N11" s="16"/>
      <c r="O11" s="15">
        <v>1956126625</v>
      </c>
      <c r="P11" s="16"/>
      <c r="Q11" s="15">
        <v>152477940</v>
      </c>
      <c r="R11" s="16"/>
      <c r="S11" s="15">
        <v>2298604565</v>
      </c>
      <c r="U11" s="6">
        <v>-2.6101336114994808E-2</v>
      </c>
    </row>
    <row r="12" spans="1:21" ht="18" x14ac:dyDescent="0.4">
      <c r="A12" s="12" t="s">
        <v>30</v>
      </c>
      <c r="C12" s="15">
        <v>0</v>
      </c>
      <c r="D12" s="16"/>
      <c r="E12" s="15">
        <v>-729408830</v>
      </c>
      <c r="F12" s="16"/>
      <c r="G12" s="15">
        <v>0</v>
      </c>
      <c r="H12" s="16"/>
      <c r="I12" s="15">
        <v>-729408830</v>
      </c>
      <c r="K12" s="6">
        <v>-1.6121580502147473E-2</v>
      </c>
      <c r="M12" s="15">
        <v>156399600</v>
      </c>
      <c r="N12" s="16"/>
      <c r="O12" s="15">
        <v>-1948699753</v>
      </c>
      <c r="P12" s="16"/>
      <c r="Q12" s="15">
        <v>0</v>
      </c>
      <c r="R12" s="16"/>
      <c r="S12" s="15">
        <v>-1792300153</v>
      </c>
      <c r="U12" s="6">
        <v>2.0352099454048384E-2</v>
      </c>
    </row>
    <row r="13" spans="1:21" ht="18" x14ac:dyDescent="0.4">
      <c r="A13" s="12" t="s">
        <v>240</v>
      </c>
      <c r="C13" s="15">
        <v>0</v>
      </c>
      <c r="D13" s="16"/>
      <c r="E13" s="15">
        <v>-2889558139</v>
      </c>
      <c r="F13" s="16"/>
      <c r="G13" s="15">
        <v>0</v>
      </c>
      <c r="H13" s="16"/>
      <c r="I13" s="15">
        <v>-2889558139</v>
      </c>
      <c r="K13" s="6">
        <v>-6.3865752973574413E-2</v>
      </c>
      <c r="M13" s="15">
        <v>0</v>
      </c>
      <c r="N13" s="16"/>
      <c r="O13" s="15">
        <v>-12234427685</v>
      </c>
      <c r="P13" s="16"/>
      <c r="Q13" s="15">
        <v>0</v>
      </c>
      <c r="R13" s="16"/>
      <c r="S13" s="15">
        <v>-12234427685</v>
      </c>
      <c r="U13" s="6">
        <v>0.13892555250397443</v>
      </c>
    </row>
    <row r="14" spans="1:21" ht="18" x14ac:dyDescent="0.4">
      <c r="A14" s="12" t="s">
        <v>241</v>
      </c>
      <c r="C14" s="15">
        <v>0</v>
      </c>
      <c r="D14" s="16"/>
      <c r="E14" s="15">
        <v>2445363000</v>
      </c>
      <c r="F14" s="16"/>
      <c r="G14" s="15">
        <v>0</v>
      </c>
      <c r="H14" s="16"/>
      <c r="I14" s="15">
        <v>2445363000</v>
      </c>
      <c r="K14" s="6">
        <v>5.4048038411425386E-2</v>
      </c>
      <c r="M14" s="15">
        <v>100000000</v>
      </c>
      <c r="N14" s="16"/>
      <c r="O14" s="15">
        <v>-3124314524</v>
      </c>
      <c r="P14" s="16"/>
      <c r="Q14" s="15">
        <v>0</v>
      </c>
      <c r="R14" s="16"/>
      <c r="S14" s="15">
        <v>-3024314524</v>
      </c>
      <c r="U14" s="6">
        <v>3.4341987791355721E-2</v>
      </c>
    </row>
    <row r="15" spans="1:21" ht="18" x14ac:dyDescent="0.4">
      <c r="A15" s="12" t="s">
        <v>38</v>
      </c>
      <c r="C15" s="15">
        <v>0</v>
      </c>
      <c r="D15" s="16"/>
      <c r="E15" s="15">
        <v>25010298000</v>
      </c>
      <c r="F15" s="16"/>
      <c r="G15" s="15">
        <v>0</v>
      </c>
      <c r="H15" s="16"/>
      <c r="I15" s="15">
        <v>25010298000</v>
      </c>
      <c r="K15" s="6">
        <v>0.55278400261441574</v>
      </c>
      <c r="M15" s="15">
        <v>0</v>
      </c>
      <c r="N15" s="16"/>
      <c r="O15" s="15">
        <v>1819144627</v>
      </c>
      <c r="P15" s="16"/>
      <c r="Q15" s="15">
        <v>0</v>
      </c>
      <c r="R15" s="16"/>
      <c r="S15" s="15">
        <v>1819144627</v>
      </c>
      <c r="U15" s="6">
        <v>-2.0656926412705466E-2</v>
      </c>
    </row>
    <row r="16" spans="1:21" ht="18" x14ac:dyDescent="0.4">
      <c r="A16" s="12" t="s">
        <v>41</v>
      </c>
      <c r="C16" s="15">
        <v>424000000</v>
      </c>
      <c r="D16" s="16"/>
      <c r="E16" s="15">
        <v>1157469086</v>
      </c>
      <c r="F16" s="16"/>
      <c r="G16" s="15">
        <v>0</v>
      </c>
      <c r="H16" s="16"/>
      <c r="I16" s="15">
        <v>1581469086</v>
      </c>
      <c r="K16" s="6">
        <v>3.4954034189038516E-2</v>
      </c>
      <c r="M16" s="15">
        <v>424000000</v>
      </c>
      <c r="N16" s="16"/>
      <c r="O16" s="15">
        <v>-40341726</v>
      </c>
      <c r="P16" s="16"/>
      <c r="Q16" s="15">
        <v>1442485592</v>
      </c>
      <c r="R16" s="16"/>
      <c r="S16" s="15">
        <v>1826143866</v>
      </c>
      <c r="U16" s="6">
        <v>-2.0736404846042774E-2</v>
      </c>
    </row>
    <row r="17" spans="1:21" ht="18" x14ac:dyDescent="0.4">
      <c r="A17" s="12" t="s">
        <v>45</v>
      </c>
      <c r="C17" s="15">
        <v>0</v>
      </c>
      <c r="D17" s="16"/>
      <c r="E17" s="15">
        <v>-5675533801</v>
      </c>
      <c r="F17" s="16"/>
      <c r="G17" s="15">
        <v>0</v>
      </c>
      <c r="H17" s="16"/>
      <c r="I17" s="15">
        <v>-5675533801</v>
      </c>
      <c r="K17" s="6">
        <v>-0.12544209954996094</v>
      </c>
      <c r="M17" s="15">
        <v>0</v>
      </c>
      <c r="N17" s="16"/>
      <c r="O17" s="15">
        <v>-13347624967</v>
      </c>
      <c r="P17" s="16"/>
      <c r="Q17" s="15">
        <v>0</v>
      </c>
      <c r="R17" s="16"/>
      <c r="S17" s="15">
        <v>-13347624967</v>
      </c>
      <c r="U17" s="6">
        <v>0.15156623757969587</v>
      </c>
    </row>
    <row r="18" spans="1:21" ht="18" x14ac:dyDescent="0.4">
      <c r="A18" s="12" t="s">
        <v>46</v>
      </c>
      <c r="C18" s="15">
        <v>0</v>
      </c>
      <c r="D18" s="16"/>
      <c r="E18" s="15">
        <v>6404177618</v>
      </c>
      <c r="F18" s="16"/>
      <c r="G18" s="15">
        <v>-617378398</v>
      </c>
      <c r="H18" s="16"/>
      <c r="I18" s="15">
        <v>5786799220</v>
      </c>
      <c r="K18" s="6">
        <v>0.12790131629609447</v>
      </c>
      <c r="M18" s="15">
        <v>1250000000</v>
      </c>
      <c r="N18" s="16"/>
      <c r="O18" s="15">
        <v>-12748744882</v>
      </c>
      <c r="P18" s="16"/>
      <c r="Q18" s="15">
        <v>5934949352</v>
      </c>
      <c r="R18" s="16"/>
      <c r="S18" s="15">
        <v>-5563795530</v>
      </c>
      <c r="U18" s="6">
        <v>6.3178547286856054E-2</v>
      </c>
    </row>
    <row r="19" spans="1:21" ht="18" x14ac:dyDescent="0.4">
      <c r="A19" s="12" t="s">
        <v>47</v>
      </c>
      <c r="C19" s="15">
        <v>0</v>
      </c>
      <c r="D19" s="16"/>
      <c r="E19" s="15">
        <v>3026329697</v>
      </c>
      <c r="F19" s="16"/>
      <c r="G19" s="15">
        <v>0</v>
      </c>
      <c r="H19" s="16"/>
      <c r="I19" s="15">
        <v>3026329697</v>
      </c>
      <c r="K19" s="6">
        <v>6.6888712926912425E-2</v>
      </c>
      <c r="M19" s="15">
        <v>210000000</v>
      </c>
      <c r="N19" s="16"/>
      <c r="O19" s="15">
        <v>-32135265484</v>
      </c>
      <c r="P19" s="16"/>
      <c r="Q19" s="15">
        <v>0</v>
      </c>
      <c r="R19" s="16"/>
      <c r="S19" s="15">
        <v>-31925265484</v>
      </c>
      <c r="U19" s="6">
        <v>0.36252085184487848</v>
      </c>
    </row>
    <row r="20" spans="1:21" ht="18" x14ac:dyDescent="0.4">
      <c r="A20" s="12" t="s">
        <v>49</v>
      </c>
      <c r="C20" s="15">
        <v>0</v>
      </c>
      <c r="D20" s="16"/>
      <c r="E20" s="15">
        <v>1300754553</v>
      </c>
      <c r="F20" s="16"/>
      <c r="G20" s="15">
        <v>-1089361147</v>
      </c>
      <c r="H20" s="16"/>
      <c r="I20" s="15">
        <v>211393406</v>
      </c>
      <c r="K20" s="6">
        <v>4.6722711218784452E-3</v>
      </c>
      <c r="M20" s="15">
        <v>0</v>
      </c>
      <c r="N20" s="16"/>
      <c r="O20" s="15">
        <v>-662305290</v>
      </c>
      <c r="P20" s="16"/>
      <c r="Q20" s="15">
        <v>-1089361147</v>
      </c>
      <c r="R20" s="16"/>
      <c r="S20" s="15">
        <v>-1751666437</v>
      </c>
      <c r="U20" s="6">
        <v>1.9890691565511782E-2</v>
      </c>
    </row>
    <row r="21" spans="1:21" ht="18" x14ac:dyDescent="0.4">
      <c r="A21" s="12" t="s">
        <v>242</v>
      </c>
      <c r="C21" s="15">
        <v>0</v>
      </c>
      <c r="D21" s="16"/>
      <c r="E21" s="15">
        <v>1565628750</v>
      </c>
      <c r="F21" s="16"/>
      <c r="G21" s="15">
        <v>0</v>
      </c>
      <c r="H21" s="16"/>
      <c r="I21" s="15">
        <v>1565628750</v>
      </c>
      <c r="K21" s="6">
        <v>3.4603927031705277E-2</v>
      </c>
      <c r="M21" s="15">
        <v>0</v>
      </c>
      <c r="N21" s="16"/>
      <c r="O21" s="15">
        <v>-11507909400</v>
      </c>
      <c r="P21" s="16"/>
      <c r="Q21" s="15">
        <v>0</v>
      </c>
      <c r="R21" s="16"/>
      <c r="S21" s="15">
        <v>-11507909400</v>
      </c>
      <c r="U21" s="6">
        <v>0.13067572204630518</v>
      </c>
    </row>
    <row r="22" spans="1:21" ht="18" x14ac:dyDescent="0.4">
      <c r="A22" s="12" t="s">
        <v>54</v>
      </c>
      <c r="C22" s="15">
        <v>0</v>
      </c>
      <c r="D22" s="16"/>
      <c r="E22" s="15">
        <v>3312075195</v>
      </c>
      <c r="F22" s="16"/>
      <c r="G22" s="15">
        <v>0</v>
      </c>
      <c r="H22" s="16"/>
      <c r="I22" s="15">
        <v>3312075195</v>
      </c>
      <c r="K22" s="6">
        <v>7.3204333001230984E-2</v>
      </c>
      <c r="M22" s="15">
        <v>0</v>
      </c>
      <c r="N22" s="16"/>
      <c r="O22" s="15">
        <v>-6893001619</v>
      </c>
      <c r="P22" s="16"/>
      <c r="Q22" s="15">
        <v>0</v>
      </c>
      <c r="R22" s="16"/>
      <c r="S22" s="15">
        <v>-6893001619</v>
      </c>
      <c r="U22" s="6">
        <v>7.82720763885381E-2</v>
      </c>
    </row>
    <row r="23" spans="1:21" ht="18" x14ac:dyDescent="0.4">
      <c r="A23" s="12" t="s">
        <v>55</v>
      </c>
      <c r="C23" s="15">
        <v>0</v>
      </c>
      <c r="D23" s="16"/>
      <c r="E23" s="15">
        <v>153828476</v>
      </c>
      <c r="F23" s="16"/>
      <c r="G23" s="15">
        <v>0</v>
      </c>
      <c r="H23" s="16"/>
      <c r="I23" s="15">
        <v>153828476</v>
      </c>
      <c r="K23" s="6">
        <v>3.3999563171680557E-3</v>
      </c>
      <c r="M23" s="15">
        <v>0</v>
      </c>
      <c r="N23" s="16"/>
      <c r="O23" s="15">
        <v>153828476</v>
      </c>
      <c r="P23" s="16"/>
      <c r="Q23" s="15">
        <v>0</v>
      </c>
      <c r="R23" s="16"/>
      <c r="S23" s="15">
        <v>153828476</v>
      </c>
      <c r="U23" s="6">
        <v>-1.7467679379351672E-3</v>
      </c>
    </row>
    <row r="24" spans="1:21" ht="18" x14ac:dyDescent="0.4">
      <c r="A24" s="12" t="s">
        <v>243</v>
      </c>
      <c r="C24" s="15">
        <v>0</v>
      </c>
      <c r="D24" s="16"/>
      <c r="E24" s="15">
        <v>0</v>
      </c>
      <c r="F24" s="16"/>
      <c r="G24" s="15">
        <v>0</v>
      </c>
      <c r="H24" s="16"/>
      <c r="I24" s="15">
        <v>0</v>
      </c>
      <c r="K24" s="15">
        <v>0</v>
      </c>
      <c r="L24" s="5"/>
      <c r="M24" s="15">
        <v>0</v>
      </c>
      <c r="N24" s="16"/>
      <c r="O24" s="15">
        <v>0</v>
      </c>
      <c r="P24" s="16"/>
      <c r="Q24" s="15">
        <v>-1493070</v>
      </c>
      <c r="R24" s="16"/>
      <c r="S24" s="15">
        <v>-1493070</v>
      </c>
      <c r="U24" s="6">
        <v>1.6954252378427385E-5</v>
      </c>
    </row>
    <row r="25" spans="1:21" ht="18" x14ac:dyDescent="0.4">
      <c r="A25" s="12" t="s">
        <v>197</v>
      </c>
      <c r="C25" s="15">
        <v>0</v>
      </c>
      <c r="D25" s="16"/>
      <c r="E25" s="15">
        <v>0</v>
      </c>
      <c r="F25" s="16"/>
      <c r="G25" s="15">
        <v>0</v>
      </c>
      <c r="H25" s="16"/>
      <c r="I25" s="15">
        <v>0</v>
      </c>
      <c r="K25" s="15">
        <v>0</v>
      </c>
      <c r="L25" s="5"/>
      <c r="M25" s="15">
        <v>5540000</v>
      </c>
      <c r="N25" s="16"/>
      <c r="O25" s="15">
        <v>0</v>
      </c>
      <c r="P25" s="16"/>
      <c r="Q25" s="15">
        <v>63983902</v>
      </c>
      <c r="R25" s="16"/>
      <c r="S25" s="15">
        <v>69523902</v>
      </c>
      <c r="U25" s="6">
        <v>-7.89464513278716E-4</v>
      </c>
    </row>
    <row r="26" spans="1:21" ht="18" x14ac:dyDescent="0.4">
      <c r="A26" s="12" t="s">
        <v>42</v>
      </c>
      <c r="C26" s="15">
        <v>0</v>
      </c>
      <c r="D26" s="16"/>
      <c r="E26" s="15">
        <v>0</v>
      </c>
      <c r="F26" s="16"/>
      <c r="G26" s="15">
        <v>0</v>
      </c>
      <c r="H26" s="16"/>
      <c r="I26" s="15">
        <v>0</v>
      </c>
      <c r="K26" s="15">
        <v>0</v>
      </c>
      <c r="L26" s="5"/>
      <c r="M26" s="15">
        <v>0</v>
      </c>
      <c r="N26" s="16"/>
      <c r="O26" s="15">
        <v>0</v>
      </c>
      <c r="P26" s="16"/>
      <c r="Q26" s="15">
        <v>-3808408500</v>
      </c>
      <c r="R26" s="16"/>
      <c r="S26" s="15">
        <v>-3808408500</v>
      </c>
      <c r="U26" s="6">
        <v>4.3245607285089159E-2</v>
      </c>
    </row>
    <row r="27" spans="1:21" ht="18" x14ac:dyDescent="0.4">
      <c r="A27" s="12" t="s">
        <v>244</v>
      </c>
      <c r="C27" s="15">
        <v>0</v>
      </c>
      <c r="D27" s="16"/>
      <c r="E27" s="15">
        <v>0</v>
      </c>
      <c r="F27" s="16"/>
      <c r="G27" s="15">
        <v>0</v>
      </c>
      <c r="H27" s="16"/>
      <c r="I27" s="15">
        <v>0</v>
      </c>
      <c r="K27" s="15">
        <v>0</v>
      </c>
      <c r="L27" s="5"/>
      <c r="M27" s="15">
        <v>0</v>
      </c>
      <c r="N27" s="16"/>
      <c r="O27" s="15">
        <v>0</v>
      </c>
      <c r="P27" s="16"/>
      <c r="Q27" s="15">
        <v>-1628756154</v>
      </c>
      <c r="R27" s="16"/>
      <c r="S27" s="15">
        <v>-1628756154</v>
      </c>
      <c r="U27" s="6">
        <v>1.8495008872881205E-2</v>
      </c>
    </row>
    <row r="28" spans="1:21" ht="18" x14ac:dyDescent="0.4">
      <c r="A28" s="12" t="s">
        <v>226</v>
      </c>
      <c r="C28" s="15">
        <v>0</v>
      </c>
      <c r="D28" s="16"/>
      <c r="E28" s="15">
        <v>0</v>
      </c>
      <c r="F28" s="16"/>
      <c r="G28" s="15">
        <v>0</v>
      </c>
      <c r="H28" s="16"/>
      <c r="I28" s="15">
        <v>0</v>
      </c>
      <c r="K28" s="15">
        <v>0</v>
      </c>
      <c r="L28" s="5"/>
      <c r="M28" s="15">
        <v>0</v>
      </c>
      <c r="N28" s="16"/>
      <c r="O28" s="15">
        <v>0</v>
      </c>
      <c r="P28" s="16"/>
      <c r="Q28" s="15">
        <v>-1470823123</v>
      </c>
      <c r="R28" s="16"/>
      <c r="S28" s="15">
        <v>-1470823123</v>
      </c>
      <c r="U28" s="6">
        <v>1.6701632496379102E-2</v>
      </c>
    </row>
    <row r="29" spans="1:21" ht="18" x14ac:dyDescent="0.4">
      <c r="A29" s="7" t="s">
        <v>61</v>
      </c>
      <c r="C29" s="17">
        <f>SUM(C9:$C$28)</f>
        <v>1020360000</v>
      </c>
      <c r="D29" s="16"/>
      <c r="E29" s="17">
        <f>SUM(E9:$E$28)</f>
        <v>41476387289</v>
      </c>
      <c r="F29" s="16"/>
      <c r="G29" s="17">
        <f>SUM(G9:$G$28)</f>
        <v>-1706739545</v>
      </c>
      <c r="H29" s="16"/>
      <c r="I29" s="17">
        <f>SUM(I9:$I$28)</f>
        <v>40790007744</v>
      </c>
      <c r="K29" s="8">
        <f>SUM(K9:$K$28)</f>
        <v>0.90155118293277969</v>
      </c>
      <c r="M29" s="17">
        <f>SUM(M9:$M$28)</f>
        <v>2932299600</v>
      </c>
      <c r="N29" s="16"/>
      <c r="O29" s="17">
        <f>SUM(O9:$O$28)</f>
        <v>-116514085796</v>
      </c>
      <c r="P29" s="16"/>
      <c r="Q29" s="17">
        <f>SUM(Q9:$Q$28)</f>
        <v>-410590230</v>
      </c>
      <c r="R29" s="16"/>
      <c r="S29" s="17">
        <f>SUM(S9:$S$28)</f>
        <v>-113992376426</v>
      </c>
      <c r="U29" s="8">
        <f>SUM(U9:$U$28)</f>
        <v>1.2944172203199449</v>
      </c>
    </row>
    <row r="30" spans="1:21" ht="18" x14ac:dyDescent="0.4">
      <c r="C30" s="20"/>
      <c r="D30" s="16"/>
      <c r="E30" s="20"/>
      <c r="F30" s="16"/>
      <c r="G30" s="20"/>
      <c r="H30" s="16"/>
      <c r="I30" s="20"/>
      <c r="K30" s="9"/>
      <c r="M30" s="9"/>
      <c r="O30" s="9"/>
      <c r="Q30" s="9"/>
      <c r="S30" s="9"/>
      <c r="U30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rightToLeft="1" topLeftCell="B25" workbookViewId="0">
      <selection activeCell="C30" sqref="C30:I34"/>
    </sheetView>
  </sheetViews>
  <sheetFormatPr defaultRowHeight="17.25" x14ac:dyDescent="0.4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7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0.100000000000001" customHeight="1" x14ac:dyDescent="0.4">
      <c r="A2" s="29" t="s">
        <v>170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18.75" x14ac:dyDescent="0.4">
      <c r="A5" s="30" t="s">
        <v>245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7" spans="1:17" ht="18.75" x14ac:dyDescent="0.4">
      <c r="C7" s="24" t="s">
        <v>186</v>
      </c>
      <c r="D7" s="25"/>
      <c r="E7" s="25"/>
      <c r="F7" s="25"/>
      <c r="G7" s="25"/>
      <c r="H7" s="25"/>
      <c r="I7" s="25"/>
      <c r="J7" s="25"/>
      <c r="K7" s="25"/>
      <c r="M7" s="24" t="s">
        <v>7</v>
      </c>
      <c r="N7" s="25"/>
      <c r="O7" s="25"/>
      <c r="P7" s="25"/>
      <c r="Q7" s="25"/>
    </row>
    <row r="8" spans="1:17" ht="18.75" x14ac:dyDescent="0.4">
      <c r="C8" s="11" t="s">
        <v>246</v>
      </c>
      <c r="E8" s="11" t="s">
        <v>234</v>
      </c>
      <c r="G8" s="11" t="s">
        <v>235</v>
      </c>
      <c r="I8" s="11" t="s">
        <v>61</v>
      </c>
      <c r="K8" s="11" t="s">
        <v>246</v>
      </c>
      <c r="M8" s="11" t="s">
        <v>234</v>
      </c>
      <c r="O8" s="11" t="s">
        <v>235</v>
      </c>
      <c r="Q8" s="11" t="s">
        <v>61</v>
      </c>
    </row>
    <row r="9" spans="1:17" ht="18" x14ac:dyDescent="0.4">
      <c r="A9" s="12" t="s">
        <v>77</v>
      </c>
      <c r="C9" s="15">
        <v>6778779</v>
      </c>
      <c r="D9" s="16"/>
      <c r="E9" s="15">
        <v>1666898</v>
      </c>
      <c r="F9" s="16"/>
      <c r="G9" s="15">
        <v>0</v>
      </c>
      <c r="H9" s="16"/>
      <c r="I9" s="15">
        <v>8445677</v>
      </c>
      <c r="J9" s="16"/>
      <c r="K9" s="15">
        <v>32893869</v>
      </c>
      <c r="L9" s="16"/>
      <c r="M9" s="15">
        <v>11392735</v>
      </c>
      <c r="N9" s="16"/>
      <c r="O9" s="15">
        <v>0</v>
      </c>
      <c r="P9" s="16"/>
      <c r="Q9" s="15">
        <v>44286604</v>
      </c>
    </row>
    <row r="10" spans="1:17" ht="18" x14ac:dyDescent="0.4">
      <c r="A10" s="12" t="s">
        <v>83</v>
      </c>
      <c r="C10" s="15">
        <v>273489818</v>
      </c>
      <c r="D10" s="16"/>
      <c r="E10" s="15">
        <v>0</v>
      </c>
      <c r="F10" s="16"/>
      <c r="G10" s="15">
        <v>0</v>
      </c>
      <c r="H10" s="16"/>
      <c r="I10" s="15">
        <v>273489818</v>
      </c>
      <c r="J10" s="16"/>
      <c r="K10" s="15">
        <v>1327103142</v>
      </c>
      <c r="L10" s="16"/>
      <c r="M10" s="15">
        <v>-387241800</v>
      </c>
      <c r="N10" s="16"/>
      <c r="O10" s="15">
        <v>0</v>
      </c>
      <c r="P10" s="16"/>
      <c r="Q10" s="15">
        <v>939861342</v>
      </c>
    </row>
    <row r="11" spans="1:17" ht="18" x14ac:dyDescent="0.4">
      <c r="A11" s="12" t="s">
        <v>84</v>
      </c>
      <c r="C11" s="15">
        <v>16946946</v>
      </c>
      <c r="D11" s="16"/>
      <c r="E11" s="15">
        <v>0</v>
      </c>
      <c r="F11" s="16"/>
      <c r="G11" s="15">
        <v>0</v>
      </c>
      <c r="H11" s="16"/>
      <c r="I11" s="15">
        <v>16946946</v>
      </c>
      <c r="J11" s="16"/>
      <c r="K11" s="15">
        <v>82234672</v>
      </c>
      <c r="L11" s="16"/>
      <c r="M11" s="15">
        <v>-9998187</v>
      </c>
      <c r="N11" s="16"/>
      <c r="O11" s="15">
        <v>0</v>
      </c>
      <c r="P11" s="16"/>
      <c r="Q11" s="15">
        <v>72236485</v>
      </c>
    </row>
    <row r="12" spans="1:17" ht="18" x14ac:dyDescent="0.4">
      <c r="A12" s="12" t="s">
        <v>85</v>
      </c>
      <c r="C12" s="15">
        <v>4135909</v>
      </c>
      <c r="D12" s="16"/>
      <c r="E12" s="15">
        <v>0</v>
      </c>
      <c r="F12" s="16"/>
      <c r="G12" s="15">
        <v>0</v>
      </c>
      <c r="H12" s="16"/>
      <c r="I12" s="15">
        <v>4135909</v>
      </c>
      <c r="J12" s="16"/>
      <c r="K12" s="15">
        <v>21064656</v>
      </c>
      <c r="L12" s="16"/>
      <c r="M12" s="15">
        <v>0</v>
      </c>
      <c r="N12" s="16"/>
      <c r="O12" s="15">
        <v>0</v>
      </c>
      <c r="P12" s="16"/>
      <c r="Q12" s="15">
        <v>21064656</v>
      </c>
    </row>
    <row r="13" spans="1:17" ht="18" x14ac:dyDescent="0.4">
      <c r="A13" s="12" t="s">
        <v>88</v>
      </c>
      <c r="C13" s="15">
        <v>0</v>
      </c>
      <c r="D13" s="16"/>
      <c r="E13" s="15">
        <v>561832950</v>
      </c>
      <c r="F13" s="16"/>
      <c r="G13" s="15">
        <v>0</v>
      </c>
      <c r="H13" s="16"/>
      <c r="I13" s="15">
        <v>561832950</v>
      </c>
      <c r="J13" s="16"/>
      <c r="K13" s="15">
        <v>0</v>
      </c>
      <c r="L13" s="16"/>
      <c r="M13" s="15">
        <v>1920294238</v>
      </c>
      <c r="N13" s="16"/>
      <c r="O13" s="15">
        <v>0</v>
      </c>
      <c r="P13" s="16"/>
      <c r="Q13" s="15">
        <v>1920294238</v>
      </c>
    </row>
    <row r="14" spans="1:17" ht="18" x14ac:dyDescent="0.4">
      <c r="A14" s="12" t="s">
        <v>93</v>
      </c>
      <c r="C14" s="15">
        <v>0</v>
      </c>
      <c r="D14" s="16"/>
      <c r="E14" s="15">
        <v>92853936</v>
      </c>
      <c r="F14" s="16"/>
      <c r="G14" s="15">
        <v>0</v>
      </c>
      <c r="H14" s="16"/>
      <c r="I14" s="15">
        <v>92853936</v>
      </c>
      <c r="J14" s="16"/>
      <c r="K14" s="15">
        <v>0</v>
      </c>
      <c r="L14" s="16"/>
      <c r="M14" s="15">
        <v>138100899</v>
      </c>
      <c r="N14" s="16"/>
      <c r="O14" s="15">
        <v>0</v>
      </c>
      <c r="P14" s="16"/>
      <c r="Q14" s="15">
        <v>138100899</v>
      </c>
    </row>
    <row r="15" spans="1:17" ht="18" x14ac:dyDescent="0.4">
      <c r="A15" s="12" t="s">
        <v>95</v>
      </c>
      <c r="C15" s="15">
        <v>0</v>
      </c>
      <c r="D15" s="16"/>
      <c r="E15" s="15">
        <v>321428302</v>
      </c>
      <c r="F15" s="16"/>
      <c r="G15" s="15">
        <v>0</v>
      </c>
      <c r="H15" s="16"/>
      <c r="I15" s="15">
        <v>321428302</v>
      </c>
      <c r="J15" s="16"/>
      <c r="K15" s="15">
        <v>0</v>
      </c>
      <c r="L15" s="16"/>
      <c r="M15" s="15">
        <v>663867795</v>
      </c>
      <c r="N15" s="16"/>
      <c r="O15" s="15">
        <v>0</v>
      </c>
      <c r="P15" s="16"/>
      <c r="Q15" s="15">
        <v>663867795</v>
      </c>
    </row>
    <row r="16" spans="1:17" ht="18" x14ac:dyDescent="0.4">
      <c r="A16" s="12" t="s">
        <v>98</v>
      </c>
      <c r="C16" s="15">
        <v>0</v>
      </c>
      <c r="D16" s="16"/>
      <c r="E16" s="15">
        <v>-54013213</v>
      </c>
      <c r="F16" s="16"/>
      <c r="G16" s="15">
        <v>0</v>
      </c>
      <c r="H16" s="16"/>
      <c r="I16" s="15">
        <v>-54013213</v>
      </c>
      <c r="J16" s="16"/>
      <c r="K16" s="15">
        <v>0</v>
      </c>
      <c r="L16" s="16"/>
      <c r="M16" s="15">
        <v>-54013213</v>
      </c>
      <c r="N16" s="16"/>
      <c r="O16" s="15">
        <v>0</v>
      </c>
      <c r="P16" s="16"/>
      <c r="Q16" s="15">
        <v>-54013213</v>
      </c>
    </row>
    <row r="17" spans="1:17" ht="18" x14ac:dyDescent="0.4">
      <c r="A17" s="12" t="s">
        <v>101</v>
      </c>
      <c r="C17" s="15">
        <v>0</v>
      </c>
      <c r="D17" s="16"/>
      <c r="E17" s="15">
        <v>628872688</v>
      </c>
      <c r="F17" s="16"/>
      <c r="G17" s="15">
        <v>0</v>
      </c>
      <c r="H17" s="16"/>
      <c r="I17" s="15">
        <v>628872688</v>
      </c>
      <c r="J17" s="16"/>
      <c r="K17" s="15">
        <v>0</v>
      </c>
      <c r="L17" s="16"/>
      <c r="M17" s="15">
        <v>628872688</v>
      </c>
      <c r="N17" s="16"/>
      <c r="O17" s="15">
        <v>0</v>
      </c>
      <c r="P17" s="16"/>
      <c r="Q17" s="15">
        <v>628872688</v>
      </c>
    </row>
    <row r="18" spans="1:17" ht="18" x14ac:dyDescent="0.4">
      <c r="A18" s="12" t="s">
        <v>104</v>
      </c>
      <c r="C18" s="15">
        <v>0</v>
      </c>
      <c r="D18" s="16"/>
      <c r="E18" s="15">
        <v>178631738</v>
      </c>
      <c r="F18" s="16"/>
      <c r="G18" s="15">
        <v>0</v>
      </c>
      <c r="H18" s="16"/>
      <c r="I18" s="15">
        <v>178631738</v>
      </c>
      <c r="J18" s="16"/>
      <c r="K18" s="15">
        <v>0</v>
      </c>
      <c r="L18" s="16"/>
      <c r="M18" s="15">
        <v>178631738</v>
      </c>
      <c r="N18" s="16"/>
      <c r="O18" s="15">
        <v>0</v>
      </c>
      <c r="P18" s="16"/>
      <c r="Q18" s="15">
        <v>178631738</v>
      </c>
    </row>
    <row r="19" spans="1:17" ht="18" x14ac:dyDescent="0.4">
      <c r="A19" s="12" t="s">
        <v>107</v>
      </c>
      <c r="C19" s="15">
        <v>0</v>
      </c>
      <c r="D19" s="16"/>
      <c r="E19" s="15">
        <v>-258988050</v>
      </c>
      <c r="F19" s="16"/>
      <c r="G19" s="15">
        <v>260552876</v>
      </c>
      <c r="H19" s="16"/>
      <c r="I19" s="15">
        <v>1564826</v>
      </c>
      <c r="J19" s="16"/>
      <c r="K19" s="15">
        <v>0</v>
      </c>
      <c r="L19" s="16"/>
      <c r="M19" s="15">
        <v>0</v>
      </c>
      <c r="N19" s="16"/>
      <c r="O19" s="15">
        <v>260552876</v>
      </c>
      <c r="P19" s="16"/>
      <c r="Q19" s="15">
        <v>260552876</v>
      </c>
    </row>
    <row r="20" spans="1:17" ht="18" x14ac:dyDescent="0.4">
      <c r="A20" s="12" t="s">
        <v>110</v>
      </c>
      <c r="C20" s="15">
        <v>0</v>
      </c>
      <c r="D20" s="16"/>
      <c r="E20" s="15">
        <v>63128556</v>
      </c>
      <c r="F20" s="16"/>
      <c r="G20" s="15">
        <v>0</v>
      </c>
      <c r="H20" s="16"/>
      <c r="I20" s="15">
        <v>63128556</v>
      </c>
      <c r="J20" s="16"/>
      <c r="K20" s="15">
        <v>0</v>
      </c>
      <c r="L20" s="16"/>
      <c r="M20" s="15">
        <v>228978490</v>
      </c>
      <c r="N20" s="16"/>
      <c r="O20" s="15">
        <v>0</v>
      </c>
      <c r="P20" s="16"/>
      <c r="Q20" s="15">
        <v>228978490</v>
      </c>
    </row>
    <row r="21" spans="1:17" ht="18" x14ac:dyDescent="0.4">
      <c r="A21" s="12" t="s">
        <v>113</v>
      </c>
      <c r="C21" s="15">
        <v>0</v>
      </c>
      <c r="D21" s="16"/>
      <c r="E21" s="15">
        <v>-113822351</v>
      </c>
      <c r="F21" s="16"/>
      <c r="G21" s="15">
        <v>421182476</v>
      </c>
      <c r="H21" s="16"/>
      <c r="I21" s="15">
        <v>307360125</v>
      </c>
      <c r="J21" s="16"/>
      <c r="K21" s="15">
        <v>0</v>
      </c>
      <c r="L21" s="16"/>
      <c r="M21" s="15">
        <v>1250072556</v>
      </c>
      <c r="N21" s="16"/>
      <c r="O21" s="15">
        <v>1209939381</v>
      </c>
      <c r="P21" s="16"/>
      <c r="Q21" s="15">
        <v>2460011937</v>
      </c>
    </row>
    <row r="22" spans="1:17" ht="18" x14ac:dyDescent="0.4">
      <c r="A22" s="12" t="s">
        <v>116</v>
      </c>
      <c r="C22" s="15">
        <v>0</v>
      </c>
      <c r="D22" s="16"/>
      <c r="E22" s="15">
        <v>31495331</v>
      </c>
      <c r="F22" s="16"/>
      <c r="G22" s="15">
        <v>0</v>
      </c>
      <c r="H22" s="16"/>
      <c r="I22" s="15">
        <v>31495331</v>
      </c>
      <c r="J22" s="16"/>
      <c r="K22" s="15">
        <v>0</v>
      </c>
      <c r="L22" s="16"/>
      <c r="M22" s="15">
        <v>468204224</v>
      </c>
      <c r="N22" s="16"/>
      <c r="O22" s="15">
        <v>0</v>
      </c>
      <c r="P22" s="16"/>
      <c r="Q22" s="15">
        <v>468204224</v>
      </c>
    </row>
    <row r="23" spans="1:17" ht="18" x14ac:dyDescent="0.4">
      <c r="A23" s="12" t="s">
        <v>118</v>
      </c>
      <c r="C23" s="15">
        <v>0</v>
      </c>
      <c r="D23" s="16"/>
      <c r="E23" s="15">
        <v>492971105</v>
      </c>
      <c r="F23" s="16"/>
      <c r="G23" s="15">
        <v>0</v>
      </c>
      <c r="H23" s="16"/>
      <c r="I23" s="15">
        <v>492971105</v>
      </c>
      <c r="J23" s="16"/>
      <c r="K23" s="15">
        <v>0</v>
      </c>
      <c r="L23" s="16"/>
      <c r="M23" s="15">
        <v>2230779964</v>
      </c>
      <c r="N23" s="16"/>
      <c r="O23" s="15">
        <v>0</v>
      </c>
      <c r="P23" s="16"/>
      <c r="Q23" s="15">
        <v>2230779964</v>
      </c>
    </row>
    <row r="24" spans="1:17" ht="18" x14ac:dyDescent="0.4">
      <c r="A24" s="12" t="s">
        <v>120</v>
      </c>
      <c r="C24" s="15">
        <v>0</v>
      </c>
      <c r="D24" s="16"/>
      <c r="E24" s="15">
        <v>27441493</v>
      </c>
      <c r="F24" s="16"/>
      <c r="G24" s="15">
        <v>0</v>
      </c>
      <c r="H24" s="16"/>
      <c r="I24" s="15">
        <v>27441493</v>
      </c>
      <c r="J24" s="16"/>
      <c r="K24" s="15">
        <v>0</v>
      </c>
      <c r="L24" s="16"/>
      <c r="M24" s="15">
        <v>464792744</v>
      </c>
      <c r="N24" s="16"/>
      <c r="O24" s="15">
        <v>52836619</v>
      </c>
      <c r="P24" s="16"/>
      <c r="Q24" s="15">
        <v>517629363</v>
      </c>
    </row>
    <row r="25" spans="1:17" ht="18" x14ac:dyDescent="0.4">
      <c r="A25" s="12" t="s">
        <v>122</v>
      </c>
      <c r="C25" s="15">
        <v>0</v>
      </c>
      <c r="D25" s="16"/>
      <c r="E25" s="15">
        <v>234166078</v>
      </c>
      <c r="F25" s="16"/>
      <c r="G25" s="15">
        <v>0</v>
      </c>
      <c r="H25" s="16"/>
      <c r="I25" s="15">
        <v>234166078</v>
      </c>
      <c r="J25" s="16"/>
      <c r="K25" s="15">
        <v>0</v>
      </c>
      <c r="L25" s="16"/>
      <c r="M25" s="15">
        <v>1547238988</v>
      </c>
      <c r="N25" s="16"/>
      <c r="O25" s="15">
        <v>0</v>
      </c>
      <c r="P25" s="16"/>
      <c r="Q25" s="15">
        <v>1547238988</v>
      </c>
    </row>
    <row r="26" spans="1:17" ht="18" x14ac:dyDescent="0.4">
      <c r="A26" s="12" t="s">
        <v>124</v>
      </c>
      <c r="C26" s="15">
        <v>0</v>
      </c>
      <c r="D26" s="16"/>
      <c r="E26" s="15">
        <v>322024681</v>
      </c>
      <c r="F26" s="16"/>
      <c r="G26" s="15">
        <v>0</v>
      </c>
      <c r="H26" s="16"/>
      <c r="I26" s="15">
        <v>322024681</v>
      </c>
      <c r="J26" s="16"/>
      <c r="K26" s="15">
        <v>0</v>
      </c>
      <c r="L26" s="16"/>
      <c r="M26" s="15">
        <v>631841900</v>
      </c>
      <c r="N26" s="16"/>
      <c r="O26" s="15">
        <v>307703779</v>
      </c>
      <c r="P26" s="16"/>
      <c r="Q26" s="15">
        <v>939545679</v>
      </c>
    </row>
    <row r="27" spans="1:17" ht="18" x14ac:dyDescent="0.4">
      <c r="A27" s="12" t="s">
        <v>126</v>
      </c>
      <c r="C27" s="15">
        <v>3863903</v>
      </c>
      <c r="D27" s="16"/>
      <c r="E27" s="15">
        <v>0</v>
      </c>
      <c r="F27" s="16"/>
      <c r="G27" s="15">
        <v>0</v>
      </c>
      <c r="H27" s="16"/>
      <c r="I27" s="15">
        <v>3863903</v>
      </c>
      <c r="J27" s="16"/>
      <c r="K27" s="15">
        <v>18749505</v>
      </c>
      <c r="L27" s="16"/>
      <c r="M27" s="15">
        <v>0</v>
      </c>
      <c r="N27" s="16"/>
      <c r="O27" s="15">
        <v>0</v>
      </c>
      <c r="P27" s="16"/>
      <c r="Q27" s="15">
        <v>18749505</v>
      </c>
    </row>
    <row r="28" spans="1:17" ht="36" x14ac:dyDescent="0.4">
      <c r="A28" s="12" t="s">
        <v>127</v>
      </c>
      <c r="C28" s="15">
        <v>29330137</v>
      </c>
      <c r="D28" s="16"/>
      <c r="E28" s="15">
        <v>31194345</v>
      </c>
      <c r="F28" s="16"/>
      <c r="G28" s="15">
        <v>0</v>
      </c>
      <c r="H28" s="16"/>
      <c r="I28" s="15">
        <v>60524482</v>
      </c>
      <c r="J28" s="16"/>
      <c r="K28" s="15">
        <v>149486436</v>
      </c>
      <c r="L28" s="16"/>
      <c r="M28" s="15">
        <v>-42287534</v>
      </c>
      <c r="N28" s="16"/>
      <c r="O28" s="15">
        <v>0</v>
      </c>
      <c r="P28" s="16"/>
      <c r="Q28" s="15">
        <v>107198902</v>
      </c>
    </row>
    <row r="29" spans="1:17" ht="36" x14ac:dyDescent="0.4">
      <c r="A29" s="12" t="s">
        <v>131</v>
      </c>
      <c r="C29" s="15">
        <v>401146755</v>
      </c>
      <c r="D29" s="16"/>
      <c r="E29" s="15">
        <v>-402905361</v>
      </c>
      <c r="F29" s="16"/>
      <c r="G29" s="15">
        <v>423069131</v>
      </c>
      <c r="H29" s="16"/>
      <c r="I29" s="15">
        <v>421310525</v>
      </c>
      <c r="J29" s="16"/>
      <c r="K29" s="15">
        <v>5615274069</v>
      </c>
      <c r="L29" s="16"/>
      <c r="M29" s="15">
        <v>0</v>
      </c>
      <c r="N29" s="16"/>
      <c r="O29" s="15">
        <v>415050333</v>
      </c>
      <c r="P29" s="16"/>
      <c r="Q29" s="15">
        <v>6030324402</v>
      </c>
    </row>
    <row r="30" spans="1:17" ht="18" x14ac:dyDescent="0.4">
      <c r="A30" s="12" t="s">
        <v>220</v>
      </c>
      <c r="C30" s="15">
        <v>0</v>
      </c>
      <c r="D30" s="16"/>
      <c r="E30" s="15">
        <v>0</v>
      </c>
      <c r="F30" s="16"/>
      <c r="G30" s="15">
        <v>0</v>
      </c>
      <c r="H30" s="16"/>
      <c r="I30" s="15">
        <v>0</v>
      </c>
      <c r="J30" s="15"/>
      <c r="K30" s="15">
        <v>0</v>
      </c>
      <c r="L30" s="16"/>
      <c r="M30" s="15">
        <v>0</v>
      </c>
      <c r="N30" s="16"/>
      <c r="O30" s="15">
        <v>150348864</v>
      </c>
      <c r="P30" s="16"/>
      <c r="Q30" s="15">
        <v>150348864</v>
      </c>
    </row>
    <row r="31" spans="1:17" ht="18" x14ac:dyDescent="0.4">
      <c r="A31" s="12" t="s">
        <v>221</v>
      </c>
      <c r="C31" s="15">
        <v>0</v>
      </c>
      <c r="D31" s="16"/>
      <c r="E31" s="15">
        <v>0</v>
      </c>
      <c r="F31" s="16"/>
      <c r="G31" s="15">
        <v>0</v>
      </c>
      <c r="H31" s="16"/>
      <c r="I31" s="15">
        <v>0</v>
      </c>
      <c r="J31" s="15"/>
      <c r="K31" s="15">
        <v>0</v>
      </c>
      <c r="L31" s="16"/>
      <c r="M31" s="15">
        <v>0</v>
      </c>
      <c r="N31" s="16"/>
      <c r="O31" s="15">
        <v>11367483</v>
      </c>
      <c r="P31" s="16"/>
      <c r="Q31" s="15">
        <v>11367483</v>
      </c>
    </row>
    <row r="32" spans="1:17" ht="18" x14ac:dyDescent="0.4">
      <c r="A32" s="12" t="s">
        <v>222</v>
      </c>
      <c r="C32" s="15">
        <v>0</v>
      </c>
      <c r="D32" s="16"/>
      <c r="E32" s="15">
        <v>0</v>
      </c>
      <c r="F32" s="16"/>
      <c r="G32" s="15">
        <v>0</v>
      </c>
      <c r="H32" s="16"/>
      <c r="I32" s="15">
        <v>0</v>
      </c>
      <c r="J32" s="15"/>
      <c r="K32" s="15">
        <v>0</v>
      </c>
      <c r="L32" s="16"/>
      <c r="M32" s="15">
        <v>0</v>
      </c>
      <c r="N32" s="16"/>
      <c r="O32" s="15">
        <v>138384976</v>
      </c>
      <c r="P32" s="16"/>
      <c r="Q32" s="15">
        <v>138384976</v>
      </c>
    </row>
    <row r="33" spans="1:17" ht="18" x14ac:dyDescent="0.4">
      <c r="A33" s="12" t="s">
        <v>223</v>
      </c>
      <c r="C33" s="15">
        <v>0</v>
      </c>
      <c r="D33" s="16"/>
      <c r="E33" s="15">
        <v>0</v>
      </c>
      <c r="F33" s="16"/>
      <c r="G33" s="15">
        <v>0</v>
      </c>
      <c r="H33" s="16"/>
      <c r="I33" s="15">
        <v>0</v>
      </c>
      <c r="J33" s="15"/>
      <c r="K33" s="15">
        <v>0</v>
      </c>
      <c r="L33" s="16"/>
      <c r="M33" s="15">
        <v>0</v>
      </c>
      <c r="N33" s="16"/>
      <c r="O33" s="15">
        <v>433234626</v>
      </c>
      <c r="P33" s="16"/>
      <c r="Q33" s="15">
        <v>433234626</v>
      </c>
    </row>
    <row r="34" spans="1:17" ht="18" x14ac:dyDescent="0.4">
      <c r="A34" s="12" t="s">
        <v>213</v>
      </c>
      <c r="C34" s="15">
        <v>0</v>
      </c>
      <c r="D34" s="16"/>
      <c r="E34" s="15">
        <v>0</v>
      </c>
      <c r="F34" s="16"/>
      <c r="G34" s="15">
        <v>0</v>
      </c>
      <c r="H34" s="16"/>
      <c r="I34" s="15">
        <v>0</v>
      </c>
      <c r="J34" s="15"/>
      <c r="K34" s="15">
        <v>725300464</v>
      </c>
      <c r="L34" s="16"/>
      <c r="M34" s="15">
        <v>0</v>
      </c>
      <c r="N34" s="16"/>
      <c r="O34" s="15">
        <v>3092125</v>
      </c>
      <c r="P34" s="16"/>
      <c r="Q34" s="15">
        <v>728392589</v>
      </c>
    </row>
    <row r="35" spans="1:17" ht="18" x14ac:dyDescent="0.4">
      <c r="A35" s="7" t="s">
        <v>61</v>
      </c>
      <c r="C35" s="17">
        <f>SUM(C9:$C$34)</f>
        <v>735692247</v>
      </c>
      <c r="D35" s="16"/>
      <c r="E35" s="17">
        <f>SUM(E9:$E$34)</f>
        <v>2157979126</v>
      </c>
      <c r="F35" s="16"/>
      <c r="G35" s="17">
        <f>SUM(G9:$G$34)</f>
        <v>1104804483</v>
      </c>
      <c r="H35" s="16"/>
      <c r="I35" s="17">
        <f>SUM(I9:$I$34)</f>
        <v>3998475856</v>
      </c>
      <c r="J35" s="16"/>
      <c r="K35" s="17">
        <f>SUM(K9:$K$34)</f>
        <v>7972106813</v>
      </c>
      <c r="L35" s="16"/>
      <c r="M35" s="17">
        <f>SUM(M9:$M$34)</f>
        <v>9869528225</v>
      </c>
      <c r="N35" s="16"/>
      <c r="O35" s="17">
        <f>SUM(O9:$O$34)</f>
        <v>2982511062</v>
      </c>
      <c r="P35" s="16"/>
      <c r="Q35" s="17">
        <f>SUM(Q9:$Q$34)</f>
        <v>20824146100</v>
      </c>
    </row>
    <row r="36" spans="1:17" ht="18" x14ac:dyDescent="0.4">
      <c r="C36" s="9"/>
      <c r="E36" s="9"/>
      <c r="G36" s="9"/>
      <c r="I36" s="9"/>
      <c r="K36" s="9"/>
      <c r="M36" s="9"/>
      <c r="O36" s="9"/>
      <c r="Q36" s="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rightToLeft="1" workbookViewId="0">
      <selection activeCell="E17" sqref="E17"/>
    </sheetView>
  </sheetViews>
  <sheetFormatPr defaultRowHeight="17.25" x14ac:dyDescent="0.4"/>
  <cols>
    <col min="1" max="1" width="25.6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4.25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6384" width="9" style="1"/>
  </cols>
  <sheetData>
    <row r="1" spans="1:11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0.100000000000001" customHeight="1" x14ac:dyDescent="0.4">
      <c r="A2" s="29" t="s">
        <v>170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5" spans="1:11" ht="18.75" x14ac:dyDescent="0.4">
      <c r="A5" s="30" t="s">
        <v>247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7" spans="1:11" ht="18.75" x14ac:dyDescent="0.4">
      <c r="A7" s="24" t="s">
        <v>248</v>
      </c>
      <c r="B7" s="25"/>
      <c r="C7" s="25"/>
      <c r="E7" s="24" t="s">
        <v>186</v>
      </c>
      <c r="F7" s="25"/>
      <c r="G7" s="25"/>
      <c r="I7" s="24" t="s">
        <v>7</v>
      </c>
      <c r="J7" s="25"/>
      <c r="K7" s="25"/>
    </row>
    <row r="8" spans="1:11" ht="37.5" x14ac:dyDescent="0.4">
      <c r="A8" s="11" t="s">
        <v>249</v>
      </c>
      <c r="C8" s="11" t="s">
        <v>145</v>
      </c>
      <c r="E8" s="11" t="s">
        <v>250</v>
      </c>
      <c r="G8" s="11" t="s">
        <v>251</v>
      </c>
      <c r="I8" s="11" t="s">
        <v>250</v>
      </c>
      <c r="K8" s="11" t="s">
        <v>251</v>
      </c>
    </row>
    <row r="9" spans="1:11" ht="18" x14ac:dyDescent="0.4">
      <c r="A9" s="12" t="s">
        <v>252</v>
      </c>
      <c r="C9" s="5" t="s">
        <v>157</v>
      </c>
      <c r="E9" s="4">
        <v>421643820</v>
      </c>
      <c r="G9" s="6">
        <f>E9/E12</f>
        <v>0.92529506076335932</v>
      </c>
      <c r="I9" s="4">
        <v>2136328688</v>
      </c>
      <c r="K9" s="6">
        <f>I9/I12</f>
        <v>0.47547143542130671</v>
      </c>
    </row>
    <row r="10" spans="1:11" ht="18" x14ac:dyDescent="0.4">
      <c r="A10" s="12" t="s">
        <v>253</v>
      </c>
      <c r="C10" s="5" t="s">
        <v>153</v>
      </c>
      <c r="E10" s="4">
        <v>22794274</v>
      </c>
      <c r="G10" s="6">
        <f>E10/E12</f>
        <v>5.0021909833486145E-2</v>
      </c>
      <c r="I10" s="4">
        <v>1834445110</v>
      </c>
      <c r="K10" s="6">
        <f>I10/I12</f>
        <v>0.40828279587906602</v>
      </c>
    </row>
    <row r="11" spans="1:11" ht="18" x14ac:dyDescent="0.4">
      <c r="A11" s="12" t="s">
        <v>254</v>
      </c>
      <c r="C11" s="5" t="s">
        <v>165</v>
      </c>
      <c r="E11" s="4">
        <v>11247706</v>
      </c>
      <c r="G11" s="6">
        <f>E11/E12</f>
        <v>2.4683029403154543E-2</v>
      </c>
      <c r="I11" s="4">
        <v>522300925</v>
      </c>
      <c r="K11" s="6">
        <f>I11/I12</f>
        <v>0.1162457686996273</v>
      </c>
    </row>
    <row r="12" spans="1:11" ht="18" x14ac:dyDescent="0.4">
      <c r="A12" s="7" t="s">
        <v>61</v>
      </c>
      <c r="E12" s="7">
        <f>SUM(E9:$E$11)</f>
        <v>455685800</v>
      </c>
      <c r="G12" s="8">
        <f>SUM(G9:$G$11)</f>
        <v>1</v>
      </c>
      <c r="I12" s="7">
        <f>SUM(I9:$I$11)</f>
        <v>4493074723</v>
      </c>
      <c r="K12" s="8">
        <f>SUM(K9:$K$11)</f>
        <v>1</v>
      </c>
    </row>
    <row r="13" spans="1:11" ht="18" x14ac:dyDescent="0.4">
      <c r="E13" s="9"/>
      <c r="G13" s="9"/>
      <c r="I13" s="9"/>
      <c r="K13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rightToLeft="1" workbookViewId="0">
      <selection activeCell="C10" sqref="C10"/>
    </sheetView>
  </sheetViews>
  <sheetFormatPr defaultRowHeight="17.25" x14ac:dyDescent="0.4"/>
  <cols>
    <col min="1" max="1" width="25.625" style="1" customWidth="1"/>
    <col min="2" max="2" width="1.375" style="1" customWidth="1"/>
    <col min="3" max="3" width="18.5" style="1" customWidth="1"/>
    <col min="4" max="4" width="1.375" style="1" customWidth="1"/>
    <col min="5" max="5" width="18.5" style="1" customWidth="1"/>
    <col min="6" max="16384" width="9" style="1"/>
  </cols>
  <sheetData>
    <row r="1" spans="1:5" ht="20.100000000000001" customHeight="1" x14ac:dyDescent="0.4">
      <c r="A1" s="29" t="s">
        <v>0</v>
      </c>
      <c r="B1" s="23"/>
      <c r="C1" s="23"/>
      <c r="D1" s="23"/>
      <c r="E1" s="23"/>
    </row>
    <row r="2" spans="1:5" ht="20.100000000000001" customHeight="1" x14ac:dyDescent="0.4">
      <c r="A2" s="29" t="s">
        <v>170</v>
      </c>
      <c r="B2" s="23"/>
      <c r="C2" s="23"/>
      <c r="D2" s="23"/>
      <c r="E2" s="23"/>
    </row>
    <row r="3" spans="1:5" ht="20.100000000000001" customHeight="1" x14ac:dyDescent="0.4">
      <c r="A3" s="29" t="s">
        <v>2</v>
      </c>
      <c r="B3" s="23"/>
      <c r="C3" s="23"/>
      <c r="D3" s="23"/>
      <c r="E3" s="23"/>
    </row>
    <row r="5" spans="1:5" ht="18.75" x14ac:dyDescent="0.4">
      <c r="A5" s="30" t="s">
        <v>255</v>
      </c>
      <c r="B5" s="23"/>
      <c r="C5" s="23"/>
      <c r="D5" s="23"/>
      <c r="E5" s="23"/>
    </row>
    <row r="7" spans="1:5" ht="18.75" x14ac:dyDescent="0.4">
      <c r="C7" s="10" t="s">
        <v>186</v>
      </c>
      <c r="E7" s="10" t="s">
        <v>7</v>
      </c>
    </row>
    <row r="8" spans="1:5" ht="18.75" x14ac:dyDescent="0.4">
      <c r="A8" s="11" t="s">
        <v>182</v>
      </c>
      <c r="C8" s="11" t="s">
        <v>149</v>
      </c>
      <c r="E8" s="11" t="s">
        <v>149</v>
      </c>
    </row>
    <row r="9" spans="1:5" ht="18" x14ac:dyDescent="0.4">
      <c r="A9" s="12" t="s">
        <v>256</v>
      </c>
      <c r="C9" s="4">
        <v>81305</v>
      </c>
      <c r="E9" s="4">
        <v>93062422</v>
      </c>
    </row>
    <row r="10" spans="1:5" ht="18" x14ac:dyDescent="0.4">
      <c r="A10" s="12" t="s">
        <v>257</v>
      </c>
      <c r="C10" s="21" t="s">
        <v>258</v>
      </c>
      <c r="D10" s="5"/>
      <c r="E10" s="4">
        <v>517460977</v>
      </c>
    </row>
    <row r="11" spans="1:5" ht="18" x14ac:dyDescent="0.4">
      <c r="A11" s="7" t="s">
        <v>61</v>
      </c>
      <c r="C11" s="7">
        <f>SUM(C9:$C$10)</f>
        <v>81305</v>
      </c>
      <c r="E11" s="7">
        <f>SUM(E9:$E$10)</f>
        <v>610523399</v>
      </c>
    </row>
    <row r="12" spans="1:5" ht="18" x14ac:dyDescent="0.4">
      <c r="C12" s="9"/>
      <c r="E12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rightToLeft="1" topLeftCell="B1" workbookViewId="0">
      <selection activeCell="S57" sqref="S57"/>
    </sheetView>
  </sheetViews>
  <sheetFormatPr defaultRowHeight="17.25" x14ac:dyDescent="0.4"/>
  <cols>
    <col min="1" max="1" width="17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1.375" style="1" customWidth="1"/>
    <col min="10" max="10" width="17" style="1" customWidth="1"/>
    <col min="11" max="11" width="1.375" style="1" customWidth="1"/>
    <col min="12" max="12" width="11.375" style="1" customWidth="1"/>
    <col min="13" max="13" width="17" style="1" customWidth="1"/>
    <col min="14" max="14" width="1.375" style="1" customWidth="1"/>
    <col min="15" max="15" width="12.75" style="1" customWidth="1"/>
    <col min="16" max="16" width="1.375" style="1" customWidth="1"/>
    <col min="17" max="17" width="11.375" style="1" customWidth="1"/>
    <col min="18" max="18" width="1.375" style="1" customWidth="1"/>
    <col min="19" max="19" width="17" style="1" customWidth="1"/>
    <col min="20" max="20" width="1.375" style="1" customWidth="1"/>
    <col min="21" max="21" width="17" style="1" customWidth="1"/>
    <col min="22" max="22" width="1.375" style="1" customWidth="1"/>
    <col min="23" max="23" width="8.5" style="1" customWidth="1"/>
    <col min="24" max="16384" width="9" style="1"/>
  </cols>
  <sheetData>
    <row r="1" spans="1:23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0.100000000000001" customHeight="1" x14ac:dyDescent="0.4">
      <c r="A2" s="29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5" spans="1:23" ht="18.75" x14ac:dyDescent="0.4">
      <c r="A5" s="30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18.75" x14ac:dyDescent="0.4">
      <c r="A6" s="30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8" spans="1:23" ht="18.75" x14ac:dyDescent="0.4">
      <c r="C8" s="24" t="s">
        <v>5</v>
      </c>
      <c r="D8" s="25"/>
      <c r="E8" s="25"/>
      <c r="F8" s="25"/>
      <c r="G8" s="25"/>
      <c r="I8" s="24" t="s">
        <v>6</v>
      </c>
      <c r="J8" s="25"/>
      <c r="K8" s="25"/>
      <c r="L8" s="25"/>
      <c r="M8" s="25"/>
      <c r="O8" s="24" t="s">
        <v>7</v>
      </c>
      <c r="P8" s="25"/>
      <c r="Q8" s="25"/>
      <c r="R8" s="25"/>
      <c r="S8" s="25"/>
      <c r="T8" s="25"/>
      <c r="U8" s="25"/>
      <c r="V8" s="25"/>
      <c r="W8" s="25"/>
    </row>
    <row r="9" spans="1:23" ht="18" x14ac:dyDescent="0.4">
      <c r="A9" s="26" t="s">
        <v>8</v>
      </c>
      <c r="C9" s="26" t="s">
        <v>9</v>
      </c>
      <c r="E9" s="26" t="s">
        <v>10</v>
      </c>
      <c r="G9" s="26" t="s">
        <v>11</v>
      </c>
      <c r="I9" s="26" t="s">
        <v>12</v>
      </c>
      <c r="J9" s="23"/>
      <c r="L9" s="26" t="s">
        <v>13</v>
      </c>
      <c r="M9" s="23"/>
      <c r="O9" s="26" t="s">
        <v>9</v>
      </c>
      <c r="Q9" s="28" t="s">
        <v>14</v>
      </c>
      <c r="S9" s="26" t="s">
        <v>10</v>
      </c>
      <c r="U9" s="26" t="s">
        <v>11</v>
      </c>
      <c r="W9" s="28" t="s">
        <v>15</v>
      </c>
    </row>
    <row r="10" spans="1:23" ht="18" x14ac:dyDescent="0.4">
      <c r="A10" s="27"/>
      <c r="C10" s="27"/>
      <c r="E10" s="27"/>
      <c r="G10" s="27"/>
      <c r="I10" s="2" t="s">
        <v>9</v>
      </c>
      <c r="J10" s="2" t="s">
        <v>10</v>
      </c>
      <c r="L10" s="2" t="s">
        <v>9</v>
      </c>
      <c r="M10" s="2" t="s">
        <v>16</v>
      </c>
      <c r="O10" s="27"/>
      <c r="Q10" s="27"/>
      <c r="S10" s="27"/>
      <c r="U10" s="27"/>
      <c r="W10" s="27"/>
    </row>
    <row r="11" spans="1:23" ht="18" x14ac:dyDescent="0.4">
      <c r="A11" s="3" t="s">
        <v>17</v>
      </c>
      <c r="C11" s="15">
        <v>372725</v>
      </c>
      <c r="D11" s="16"/>
      <c r="E11" s="15">
        <v>20372793041</v>
      </c>
      <c r="F11" s="16"/>
      <c r="G11" s="15">
        <v>70519392807</v>
      </c>
      <c r="H11" s="16"/>
      <c r="I11" s="15">
        <v>0</v>
      </c>
      <c r="J11" s="15">
        <v>0</v>
      </c>
      <c r="K11" s="16"/>
      <c r="L11" s="15">
        <v>0</v>
      </c>
      <c r="M11" s="15">
        <v>0</v>
      </c>
      <c r="N11" s="15"/>
      <c r="O11" s="15">
        <v>372725</v>
      </c>
      <c r="P11" s="16"/>
      <c r="Q11" s="15">
        <v>188732</v>
      </c>
      <c r="R11" s="16"/>
      <c r="S11" s="15">
        <v>20372793041</v>
      </c>
      <c r="T11" s="16"/>
      <c r="U11" s="15">
        <v>69926581149</v>
      </c>
      <c r="W11" s="6">
        <v>8.8726690066924713E-2</v>
      </c>
    </row>
    <row r="12" spans="1:23" ht="18" x14ac:dyDescent="0.4">
      <c r="A12" s="3" t="s">
        <v>18</v>
      </c>
      <c r="C12" s="15">
        <v>6585459</v>
      </c>
      <c r="D12" s="16"/>
      <c r="E12" s="15">
        <v>11667937083</v>
      </c>
      <c r="F12" s="16"/>
      <c r="G12" s="15">
        <v>32600452084</v>
      </c>
      <c r="H12" s="16"/>
      <c r="I12" s="15">
        <v>0</v>
      </c>
      <c r="J12" s="15">
        <v>0</v>
      </c>
      <c r="K12" s="16"/>
      <c r="L12" s="15">
        <v>0</v>
      </c>
      <c r="M12" s="15">
        <v>0</v>
      </c>
      <c r="N12" s="15"/>
      <c r="O12" s="15">
        <v>6585459</v>
      </c>
      <c r="P12" s="16"/>
      <c r="Q12" s="15">
        <v>5310</v>
      </c>
      <c r="R12" s="16"/>
      <c r="S12" s="15">
        <v>11667937083</v>
      </c>
      <c r="T12" s="16"/>
      <c r="U12" s="15">
        <v>34760723006</v>
      </c>
      <c r="W12" s="6">
        <v>4.4106316167291812E-2</v>
      </c>
    </row>
    <row r="13" spans="1:23" ht="18" x14ac:dyDescent="0.4">
      <c r="A13" s="3" t="s">
        <v>19</v>
      </c>
      <c r="C13" s="15">
        <v>0</v>
      </c>
      <c r="D13" s="16"/>
      <c r="E13" s="15">
        <v>1</v>
      </c>
      <c r="F13" s="16"/>
      <c r="G13" s="15">
        <v>1</v>
      </c>
      <c r="H13" s="16"/>
      <c r="I13" s="15">
        <v>0</v>
      </c>
      <c r="J13" s="15">
        <v>0</v>
      </c>
      <c r="K13" s="16"/>
      <c r="L13" s="15">
        <v>0</v>
      </c>
      <c r="M13" s="15">
        <v>0</v>
      </c>
      <c r="N13" s="15"/>
      <c r="O13" s="15">
        <v>0</v>
      </c>
      <c r="P13" s="16"/>
      <c r="Q13" s="15">
        <v>23170</v>
      </c>
      <c r="R13" s="16"/>
      <c r="S13" s="15">
        <v>1</v>
      </c>
      <c r="T13" s="16"/>
      <c r="U13" s="15">
        <v>1</v>
      </c>
      <c r="W13" s="6">
        <v>1.2688549705850102E-12</v>
      </c>
    </row>
    <row r="14" spans="1:23" ht="18" x14ac:dyDescent="0.4">
      <c r="A14" s="3" t="s">
        <v>20</v>
      </c>
      <c r="C14" s="15">
        <v>0</v>
      </c>
      <c r="D14" s="16"/>
      <c r="E14" s="15">
        <v>1</v>
      </c>
      <c r="F14" s="16"/>
      <c r="G14" s="15">
        <v>1</v>
      </c>
      <c r="H14" s="16"/>
      <c r="I14" s="15">
        <v>0</v>
      </c>
      <c r="J14" s="15">
        <v>0</v>
      </c>
      <c r="K14" s="16"/>
      <c r="L14" s="15">
        <v>0</v>
      </c>
      <c r="M14" s="15">
        <v>0</v>
      </c>
      <c r="N14" s="15"/>
      <c r="O14" s="15">
        <v>0</v>
      </c>
      <c r="P14" s="16"/>
      <c r="Q14" s="15">
        <v>21360</v>
      </c>
      <c r="R14" s="16"/>
      <c r="S14" s="15">
        <v>1</v>
      </c>
      <c r="T14" s="16"/>
      <c r="U14" s="15">
        <v>1</v>
      </c>
      <c r="W14" s="6">
        <v>1.2688549705850102E-12</v>
      </c>
    </row>
    <row r="15" spans="1:23" ht="18" x14ac:dyDescent="0.4">
      <c r="A15" s="3" t="s">
        <v>21</v>
      </c>
      <c r="C15" s="15">
        <v>0</v>
      </c>
      <c r="D15" s="16"/>
      <c r="E15" s="15">
        <v>1</v>
      </c>
      <c r="F15" s="16"/>
      <c r="G15" s="15">
        <v>1</v>
      </c>
      <c r="H15" s="16"/>
      <c r="I15" s="15">
        <v>0</v>
      </c>
      <c r="J15" s="15">
        <v>0</v>
      </c>
      <c r="K15" s="16"/>
      <c r="L15" s="15">
        <v>0</v>
      </c>
      <c r="M15" s="15">
        <v>0</v>
      </c>
      <c r="N15" s="15"/>
      <c r="O15" s="15">
        <v>0</v>
      </c>
      <c r="P15" s="16"/>
      <c r="Q15" s="15">
        <v>10090</v>
      </c>
      <c r="R15" s="16"/>
      <c r="S15" s="15">
        <v>1</v>
      </c>
      <c r="T15" s="16"/>
      <c r="U15" s="15">
        <v>1</v>
      </c>
      <c r="W15" s="6">
        <v>1.2688549705850102E-12</v>
      </c>
    </row>
    <row r="16" spans="1:23" ht="18" x14ac:dyDescent="0.4">
      <c r="A16" s="3" t="s">
        <v>22</v>
      </c>
      <c r="C16" s="15">
        <v>0</v>
      </c>
      <c r="D16" s="16"/>
      <c r="E16" s="15">
        <v>-3</v>
      </c>
      <c r="F16" s="16"/>
      <c r="G16" s="15">
        <v>-3</v>
      </c>
      <c r="H16" s="16"/>
      <c r="I16" s="15">
        <v>0</v>
      </c>
      <c r="J16" s="15">
        <v>0</v>
      </c>
      <c r="K16" s="16"/>
      <c r="L16" s="15">
        <v>0</v>
      </c>
      <c r="M16" s="15">
        <v>0</v>
      </c>
      <c r="N16" s="15"/>
      <c r="O16" s="15">
        <v>0</v>
      </c>
      <c r="P16" s="16"/>
      <c r="Q16" s="15">
        <v>4890</v>
      </c>
      <c r="R16" s="16"/>
      <c r="S16" s="15">
        <v>-3</v>
      </c>
      <c r="T16" s="16"/>
      <c r="U16" s="15">
        <v>-3</v>
      </c>
      <c r="W16" s="6">
        <v>-3.8065649117550301E-12</v>
      </c>
    </row>
    <row r="17" spans="1:23" ht="18" x14ac:dyDescent="0.4">
      <c r="A17" s="3" t="s">
        <v>23</v>
      </c>
      <c r="C17" s="15">
        <v>2840000</v>
      </c>
      <c r="D17" s="16"/>
      <c r="E17" s="15">
        <v>4933253731</v>
      </c>
      <c r="F17" s="16"/>
      <c r="G17" s="15">
        <v>28710947339</v>
      </c>
      <c r="H17" s="16"/>
      <c r="I17" s="15">
        <v>0</v>
      </c>
      <c r="J17" s="15">
        <v>0</v>
      </c>
      <c r="K17" s="16"/>
      <c r="L17" s="15">
        <v>0</v>
      </c>
      <c r="M17" s="15">
        <v>0</v>
      </c>
      <c r="N17" s="15"/>
      <c r="O17" s="15">
        <v>2840000</v>
      </c>
      <c r="P17" s="16"/>
      <c r="Q17" s="15">
        <v>11880</v>
      </c>
      <c r="R17" s="16"/>
      <c r="S17" s="15">
        <v>4933253731</v>
      </c>
      <c r="T17" s="16"/>
      <c r="U17" s="15">
        <v>33538451759</v>
      </c>
      <c r="W17" s="6">
        <v>4.2555431220132722E-2</v>
      </c>
    </row>
    <row r="18" spans="1:23" ht="18" x14ac:dyDescent="0.4">
      <c r="A18" s="3" t="s">
        <v>24</v>
      </c>
      <c r="C18" s="15">
        <v>0</v>
      </c>
      <c r="D18" s="16"/>
      <c r="E18" s="15">
        <v>-3</v>
      </c>
      <c r="F18" s="16"/>
      <c r="G18" s="15">
        <v>-3</v>
      </c>
      <c r="H18" s="16"/>
      <c r="I18" s="15">
        <v>0</v>
      </c>
      <c r="J18" s="15">
        <v>0</v>
      </c>
      <c r="K18" s="16"/>
      <c r="L18" s="15">
        <v>0</v>
      </c>
      <c r="M18" s="15">
        <v>0</v>
      </c>
      <c r="N18" s="15"/>
      <c r="O18" s="15">
        <v>0</v>
      </c>
      <c r="P18" s="16"/>
      <c r="Q18" s="15">
        <v>53731</v>
      </c>
      <c r="R18" s="16"/>
      <c r="S18" s="15">
        <v>-3</v>
      </c>
      <c r="T18" s="16"/>
      <c r="U18" s="15">
        <v>-3</v>
      </c>
      <c r="W18" s="6">
        <v>-3.8065649117550301E-12</v>
      </c>
    </row>
    <row r="19" spans="1:23" ht="18" x14ac:dyDescent="0.4">
      <c r="A19" s="3" t="s">
        <v>25</v>
      </c>
      <c r="C19" s="15">
        <v>0</v>
      </c>
      <c r="D19" s="16"/>
      <c r="E19" s="15">
        <v>-1</v>
      </c>
      <c r="F19" s="16"/>
      <c r="G19" s="15">
        <v>-1</v>
      </c>
      <c r="H19" s="16"/>
      <c r="I19" s="15">
        <v>0</v>
      </c>
      <c r="J19" s="15">
        <v>0</v>
      </c>
      <c r="K19" s="16"/>
      <c r="L19" s="15">
        <v>0</v>
      </c>
      <c r="M19" s="15">
        <v>0</v>
      </c>
      <c r="N19" s="15"/>
      <c r="O19" s="15">
        <v>0</v>
      </c>
      <c r="P19" s="16"/>
      <c r="Q19" s="15">
        <v>29620</v>
      </c>
      <c r="R19" s="16"/>
      <c r="S19" s="15">
        <v>-1</v>
      </c>
      <c r="T19" s="16"/>
      <c r="U19" s="15">
        <v>-1</v>
      </c>
      <c r="W19" s="6">
        <v>-1.2688549705850102E-12</v>
      </c>
    </row>
    <row r="20" spans="1:23" ht="18" x14ac:dyDescent="0.4">
      <c r="A20" s="3" t="s">
        <v>26</v>
      </c>
      <c r="C20" s="15">
        <v>0</v>
      </c>
      <c r="D20" s="16"/>
      <c r="E20" s="15">
        <v>1</v>
      </c>
      <c r="F20" s="16"/>
      <c r="G20" s="15">
        <v>1</v>
      </c>
      <c r="H20" s="16"/>
      <c r="I20" s="15">
        <v>0</v>
      </c>
      <c r="J20" s="15">
        <v>0</v>
      </c>
      <c r="K20" s="16"/>
      <c r="L20" s="15">
        <v>0</v>
      </c>
      <c r="M20" s="15">
        <v>0</v>
      </c>
      <c r="N20" s="15"/>
      <c r="O20" s="15">
        <v>0</v>
      </c>
      <c r="P20" s="16"/>
      <c r="Q20" s="15">
        <v>16630</v>
      </c>
      <c r="R20" s="16"/>
      <c r="S20" s="15">
        <v>1</v>
      </c>
      <c r="T20" s="16"/>
      <c r="U20" s="15">
        <v>1</v>
      </c>
      <c r="W20" s="6">
        <v>1.2688549705850102E-12</v>
      </c>
    </row>
    <row r="21" spans="1:23" ht="18" x14ac:dyDescent="0.4">
      <c r="A21" s="3" t="s">
        <v>27</v>
      </c>
      <c r="C21" s="15">
        <v>0</v>
      </c>
      <c r="D21" s="16"/>
      <c r="E21" s="15">
        <v>-1</v>
      </c>
      <c r="F21" s="16"/>
      <c r="G21" s="15">
        <v>-1</v>
      </c>
      <c r="H21" s="16"/>
      <c r="I21" s="15">
        <v>0</v>
      </c>
      <c r="J21" s="15">
        <v>0</v>
      </c>
      <c r="K21" s="16"/>
      <c r="L21" s="15">
        <v>0</v>
      </c>
      <c r="M21" s="15">
        <v>0</v>
      </c>
      <c r="N21" s="15"/>
      <c r="O21" s="15">
        <v>0</v>
      </c>
      <c r="P21" s="16"/>
      <c r="Q21" s="15">
        <v>17605</v>
      </c>
      <c r="R21" s="16"/>
      <c r="S21" s="15">
        <v>-1</v>
      </c>
      <c r="T21" s="16"/>
      <c r="U21" s="15">
        <v>-1</v>
      </c>
      <c r="W21" s="6">
        <v>-1.2688549705850102E-12</v>
      </c>
    </row>
    <row r="22" spans="1:23" ht="18" x14ac:dyDescent="0.4">
      <c r="A22" s="3" t="s">
        <v>28</v>
      </c>
      <c r="C22" s="15">
        <v>0</v>
      </c>
      <c r="D22" s="16"/>
      <c r="E22" s="15">
        <v>-12</v>
      </c>
      <c r="F22" s="16"/>
      <c r="G22" s="15">
        <v>-12</v>
      </c>
      <c r="H22" s="16"/>
      <c r="I22" s="15">
        <v>0</v>
      </c>
      <c r="J22" s="15">
        <v>0</v>
      </c>
      <c r="K22" s="16"/>
      <c r="L22" s="15">
        <v>0</v>
      </c>
      <c r="M22" s="15">
        <v>0</v>
      </c>
      <c r="N22" s="15"/>
      <c r="O22" s="15">
        <v>0</v>
      </c>
      <c r="P22" s="16"/>
      <c r="Q22" s="15">
        <v>5685</v>
      </c>
      <c r="R22" s="16"/>
      <c r="S22" s="15">
        <v>-12</v>
      </c>
      <c r="T22" s="16"/>
      <c r="U22" s="15">
        <v>-12</v>
      </c>
      <c r="W22" s="6">
        <v>-1.522625964702012E-11</v>
      </c>
    </row>
    <row r="23" spans="1:23" ht="18" x14ac:dyDescent="0.4">
      <c r="A23" s="3" t="s">
        <v>29</v>
      </c>
      <c r="C23" s="15">
        <v>0</v>
      </c>
      <c r="D23" s="16"/>
      <c r="E23" s="15">
        <v>-1</v>
      </c>
      <c r="F23" s="16"/>
      <c r="G23" s="15">
        <v>-1</v>
      </c>
      <c r="H23" s="16"/>
      <c r="I23" s="15">
        <v>0</v>
      </c>
      <c r="J23" s="15">
        <v>0</v>
      </c>
      <c r="K23" s="16"/>
      <c r="L23" s="15">
        <v>0</v>
      </c>
      <c r="M23" s="15">
        <v>0</v>
      </c>
      <c r="N23" s="15"/>
      <c r="O23" s="15">
        <v>0</v>
      </c>
      <c r="P23" s="16"/>
      <c r="Q23" s="15">
        <v>19550</v>
      </c>
      <c r="R23" s="16"/>
      <c r="S23" s="15">
        <v>-1</v>
      </c>
      <c r="T23" s="16"/>
      <c r="U23" s="15">
        <v>-1</v>
      </c>
      <c r="W23" s="6">
        <v>-1.2688549705850102E-12</v>
      </c>
    </row>
    <row r="24" spans="1:23" ht="36" x14ac:dyDescent="0.4">
      <c r="A24" s="3" t="s">
        <v>30</v>
      </c>
      <c r="C24" s="15">
        <v>130333</v>
      </c>
      <c r="D24" s="16"/>
      <c r="E24" s="15">
        <v>1126064606</v>
      </c>
      <c r="F24" s="16"/>
      <c r="G24" s="15">
        <v>4014987503</v>
      </c>
      <c r="H24" s="16"/>
      <c r="I24" s="15">
        <v>0</v>
      </c>
      <c r="J24" s="15">
        <v>0</v>
      </c>
      <c r="K24" s="16"/>
      <c r="L24" s="15">
        <v>0</v>
      </c>
      <c r="M24" s="15">
        <v>0</v>
      </c>
      <c r="N24" s="15"/>
      <c r="O24" s="15">
        <v>130333</v>
      </c>
      <c r="P24" s="16"/>
      <c r="Q24" s="15">
        <v>25360</v>
      </c>
      <c r="R24" s="16"/>
      <c r="S24" s="15">
        <v>1126064606</v>
      </c>
      <c r="T24" s="16"/>
      <c r="U24" s="15">
        <v>3285578673</v>
      </c>
      <c r="W24" s="6">
        <v>4.1689228304841513E-3</v>
      </c>
    </row>
    <row r="25" spans="1:23" ht="18" x14ac:dyDescent="0.4">
      <c r="A25" s="3" t="s">
        <v>31</v>
      </c>
      <c r="C25" s="15">
        <v>0</v>
      </c>
      <c r="D25" s="16"/>
      <c r="E25" s="15">
        <v>1</v>
      </c>
      <c r="F25" s="16"/>
      <c r="G25" s="15">
        <v>1</v>
      </c>
      <c r="H25" s="16"/>
      <c r="I25" s="15">
        <v>0</v>
      </c>
      <c r="J25" s="15">
        <v>0</v>
      </c>
      <c r="K25" s="16"/>
      <c r="L25" s="15">
        <v>0</v>
      </c>
      <c r="M25" s="15">
        <v>0</v>
      </c>
      <c r="N25" s="15"/>
      <c r="O25" s="15">
        <v>0</v>
      </c>
      <c r="P25" s="16"/>
      <c r="Q25" s="15">
        <v>14470</v>
      </c>
      <c r="R25" s="16"/>
      <c r="S25" s="15">
        <v>1</v>
      </c>
      <c r="T25" s="16"/>
      <c r="U25" s="15">
        <v>1</v>
      </c>
      <c r="W25" s="6">
        <v>1.2688549705850102E-12</v>
      </c>
    </row>
    <row r="26" spans="1:23" ht="18" x14ac:dyDescent="0.4">
      <c r="A26" s="3" t="s">
        <v>32</v>
      </c>
      <c r="C26" s="15">
        <v>0</v>
      </c>
      <c r="D26" s="16"/>
      <c r="E26" s="15">
        <v>1</v>
      </c>
      <c r="F26" s="16"/>
      <c r="G26" s="15">
        <v>1</v>
      </c>
      <c r="H26" s="16"/>
      <c r="I26" s="15">
        <v>0</v>
      </c>
      <c r="J26" s="15">
        <v>0</v>
      </c>
      <c r="K26" s="16"/>
      <c r="L26" s="15">
        <v>0</v>
      </c>
      <c r="M26" s="15">
        <v>0</v>
      </c>
      <c r="N26" s="15"/>
      <c r="O26" s="15">
        <v>0</v>
      </c>
      <c r="P26" s="16"/>
      <c r="Q26" s="15">
        <v>17460</v>
      </c>
      <c r="R26" s="16"/>
      <c r="S26" s="15">
        <v>1</v>
      </c>
      <c r="T26" s="16"/>
      <c r="U26" s="15">
        <v>1</v>
      </c>
      <c r="W26" s="6">
        <v>1.2688549705850102E-12</v>
      </c>
    </row>
    <row r="27" spans="1:23" ht="18" x14ac:dyDescent="0.4">
      <c r="A27" s="3" t="s">
        <v>33</v>
      </c>
      <c r="C27" s="15">
        <v>408266</v>
      </c>
      <c r="D27" s="16"/>
      <c r="E27" s="15">
        <v>30676870174</v>
      </c>
      <c r="F27" s="16"/>
      <c r="G27" s="15">
        <v>21332000628</v>
      </c>
      <c r="H27" s="16"/>
      <c r="I27" s="15">
        <v>0</v>
      </c>
      <c r="J27" s="15">
        <v>0</v>
      </c>
      <c r="K27" s="16"/>
      <c r="L27" s="15">
        <v>0</v>
      </c>
      <c r="M27" s="15">
        <v>0</v>
      </c>
      <c r="N27" s="15"/>
      <c r="O27" s="15">
        <v>408266</v>
      </c>
      <c r="P27" s="16"/>
      <c r="Q27" s="15">
        <v>45443</v>
      </c>
      <c r="R27" s="16"/>
      <c r="S27" s="15">
        <v>30676870174</v>
      </c>
      <c r="T27" s="16"/>
      <c r="U27" s="15">
        <v>18442442489</v>
      </c>
      <c r="W27" s="6">
        <v>2.3400784821895837E-2</v>
      </c>
    </row>
    <row r="28" spans="1:23" ht="36" x14ac:dyDescent="0.4">
      <c r="A28" s="3" t="s">
        <v>34</v>
      </c>
      <c r="C28" s="15">
        <v>2000000</v>
      </c>
      <c r="D28" s="16"/>
      <c r="E28" s="15">
        <v>23581863524</v>
      </c>
      <c r="F28" s="16"/>
      <c r="G28" s="15">
        <v>18012186000</v>
      </c>
      <c r="H28" s="16"/>
      <c r="I28" s="15">
        <v>0</v>
      </c>
      <c r="J28" s="15">
        <v>0</v>
      </c>
      <c r="K28" s="16"/>
      <c r="L28" s="15">
        <v>0</v>
      </c>
      <c r="M28" s="15">
        <v>0</v>
      </c>
      <c r="N28" s="15"/>
      <c r="O28" s="15">
        <v>2000000</v>
      </c>
      <c r="P28" s="16"/>
      <c r="Q28" s="15">
        <v>10290</v>
      </c>
      <c r="R28" s="16"/>
      <c r="S28" s="15">
        <v>23581863524</v>
      </c>
      <c r="T28" s="16"/>
      <c r="U28" s="15">
        <v>20457549000</v>
      </c>
      <c r="W28" s="6">
        <v>2.5957662734636403E-2</v>
      </c>
    </row>
    <row r="29" spans="1:23" ht="36" x14ac:dyDescent="0.4">
      <c r="A29" s="3" t="s">
        <v>35</v>
      </c>
      <c r="C29" s="15">
        <v>0</v>
      </c>
      <c r="D29" s="16"/>
      <c r="E29" s="15">
        <v>-1</v>
      </c>
      <c r="F29" s="16"/>
      <c r="G29" s="15">
        <v>-1</v>
      </c>
      <c r="H29" s="16"/>
      <c r="I29" s="15">
        <v>0</v>
      </c>
      <c r="J29" s="15">
        <v>0</v>
      </c>
      <c r="K29" s="16"/>
      <c r="L29" s="15">
        <v>0</v>
      </c>
      <c r="M29" s="15">
        <v>0</v>
      </c>
      <c r="N29" s="15"/>
      <c r="O29" s="15">
        <v>0</v>
      </c>
      <c r="P29" s="16"/>
      <c r="Q29" s="15">
        <v>23133</v>
      </c>
      <c r="R29" s="16"/>
      <c r="S29" s="15">
        <v>-1</v>
      </c>
      <c r="T29" s="16"/>
      <c r="U29" s="15">
        <v>-1</v>
      </c>
      <c r="W29" s="6">
        <v>-1.2688549705850102E-12</v>
      </c>
    </row>
    <row r="30" spans="1:23" ht="18" x14ac:dyDescent="0.4">
      <c r="A30" s="3" t="s">
        <v>36</v>
      </c>
      <c r="C30" s="15">
        <v>0</v>
      </c>
      <c r="D30" s="16"/>
      <c r="E30" s="15">
        <v>-1</v>
      </c>
      <c r="F30" s="16"/>
      <c r="G30" s="15">
        <v>-1</v>
      </c>
      <c r="H30" s="16"/>
      <c r="I30" s="15">
        <v>0</v>
      </c>
      <c r="J30" s="15">
        <v>0</v>
      </c>
      <c r="K30" s="16"/>
      <c r="L30" s="15">
        <v>0</v>
      </c>
      <c r="M30" s="15">
        <v>0</v>
      </c>
      <c r="N30" s="15"/>
      <c r="O30" s="15">
        <v>0</v>
      </c>
      <c r="P30" s="16"/>
      <c r="Q30" s="15">
        <v>15610</v>
      </c>
      <c r="R30" s="16"/>
      <c r="S30" s="15">
        <v>-1</v>
      </c>
      <c r="T30" s="16"/>
      <c r="U30" s="15">
        <v>-1</v>
      </c>
      <c r="W30" s="6">
        <v>-1.2688549705850102E-12</v>
      </c>
    </row>
    <row r="31" spans="1:23" ht="18" x14ac:dyDescent="0.4">
      <c r="A31" s="3" t="s">
        <v>37</v>
      </c>
      <c r="C31" s="15">
        <v>0</v>
      </c>
      <c r="D31" s="16"/>
      <c r="E31" s="15">
        <v>-1</v>
      </c>
      <c r="F31" s="16"/>
      <c r="G31" s="15">
        <v>-1</v>
      </c>
      <c r="H31" s="16"/>
      <c r="I31" s="15">
        <v>0</v>
      </c>
      <c r="J31" s="15">
        <v>0</v>
      </c>
      <c r="K31" s="16"/>
      <c r="L31" s="15">
        <v>0</v>
      </c>
      <c r="M31" s="15">
        <v>0</v>
      </c>
      <c r="N31" s="15"/>
      <c r="O31" s="15">
        <v>0</v>
      </c>
      <c r="P31" s="16"/>
      <c r="Q31" s="15">
        <v>48350</v>
      </c>
      <c r="R31" s="16"/>
      <c r="S31" s="15">
        <v>-1</v>
      </c>
      <c r="T31" s="16"/>
      <c r="U31" s="15">
        <v>-1</v>
      </c>
      <c r="W31" s="6">
        <v>-1.2688549705850102E-12</v>
      </c>
    </row>
    <row r="32" spans="1:23" ht="18" x14ac:dyDescent="0.4">
      <c r="A32" s="3" t="s">
        <v>38</v>
      </c>
      <c r="C32" s="15">
        <v>2000000</v>
      </c>
      <c r="D32" s="16"/>
      <c r="E32" s="15">
        <v>73809725702</v>
      </c>
      <c r="F32" s="16"/>
      <c r="G32" s="15">
        <v>53738342999</v>
      </c>
      <c r="H32" s="16"/>
      <c r="I32" s="15">
        <v>0</v>
      </c>
      <c r="J32" s="15">
        <v>0</v>
      </c>
      <c r="K32" s="16"/>
      <c r="L32" s="15">
        <v>0</v>
      </c>
      <c r="M32" s="15">
        <v>0</v>
      </c>
      <c r="N32" s="15"/>
      <c r="O32" s="15">
        <v>2000000</v>
      </c>
      <c r="P32" s="16"/>
      <c r="Q32" s="15">
        <v>39610</v>
      </c>
      <c r="R32" s="16"/>
      <c r="S32" s="15">
        <v>73809725702</v>
      </c>
      <c r="T32" s="16"/>
      <c r="U32" s="15">
        <v>78748640999</v>
      </c>
      <c r="W32" s="6">
        <v>9.9920604558395659E-2</v>
      </c>
    </row>
    <row r="33" spans="1:23" ht="18" x14ac:dyDescent="0.4">
      <c r="A33" s="3" t="s">
        <v>39</v>
      </c>
      <c r="C33" s="15">
        <v>0</v>
      </c>
      <c r="D33" s="16"/>
      <c r="E33" s="15">
        <v>-1</v>
      </c>
      <c r="F33" s="16"/>
      <c r="G33" s="15">
        <v>-1</v>
      </c>
      <c r="H33" s="16"/>
      <c r="I33" s="15">
        <v>0</v>
      </c>
      <c r="J33" s="15">
        <v>0</v>
      </c>
      <c r="K33" s="16"/>
      <c r="L33" s="15">
        <v>0</v>
      </c>
      <c r="M33" s="15">
        <v>0</v>
      </c>
      <c r="N33" s="15"/>
      <c r="O33" s="15">
        <v>0</v>
      </c>
      <c r="P33" s="16"/>
      <c r="Q33" s="15">
        <v>27900</v>
      </c>
      <c r="R33" s="16"/>
      <c r="S33" s="15">
        <v>-1</v>
      </c>
      <c r="T33" s="16"/>
      <c r="U33" s="15">
        <v>-1</v>
      </c>
      <c r="W33" s="6">
        <v>-1.2688549705850102E-12</v>
      </c>
    </row>
    <row r="34" spans="1:23" ht="18" x14ac:dyDescent="0.4">
      <c r="A34" s="3" t="s">
        <v>40</v>
      </c>
      <c r="C34" s="15">
        <v>0</v>
      </c>
      <c r="D34" s="16"/>
      <c r="E34" s="15">
        <v>-1</v>
      </c>
      <c r="F34" s="16"/>
      <c r="G34" s="15">
        <v>-1</v>
      </c>
      <c r="H34" s="16"/>
      <c r="I34" s="15">
        <v>0</v>
      </c>
      <c r="J34" s="15">
        <v>0</v>
      </c>
      <c r="K34" s="16"/>
      <c r="L34" s="15">
        <v>0</v>
      </c>
      <c r="M34" s="15">
        <v>0</v>
      </c>
      <c r="N34" s="15"/>
      <c r="O34" s="15">
        <v>0</v>
      </c>
      <c r="P34" s="16"/>
      <c r="Q34" s="15">
        <v>62300</v>
      </c>
      <c r="R34" s="16"/>
      <c r="S34" s="15">
        <v>-1</v>
      </c>
      <c r="T34" s="16"/>
      <c r="U34" s="15">
        <v>-1</v>
      </c>
      <c r="W34" s="6">
        <v>-1.2688549705850102E-12</v>
      </c>
    </row>
    <row r="35" spans="1:23" ht="18" x14ac:dyDescent="0.4">
      <c r="A35" s="3" t="s">
        <v>41</v>
      </c>
      <c r="C35" s="15">
        <v>500000</v>
      </c>
      <c r="D35" s="16"/>
      <c r="E35" s="15">
        <v>12741300893</v>
      </c>
      <c r="F35" s="16"/>
      <c r="G35" s="15">
        <v>20199095999</v>
      </c>
      <c r="H35" s="16"/>
      <c r="I35" s="15">
        <v>0</v>
      </c>
      <c r="J35" s="15">
        <v>0</v>
      </c>
      <c r="K35" s="16"/>
      <c r="L35" s="15">
        <v>0</v>
      </c>
      <c r="M35" s="15">
        <v>0</v>
      </c>
      <c r="N35" s="15"/>
      <c r="O35" s="15">
        <v>1312425</v>
      </c>
      <c r="P35" s="16"/>
      <c r="Q35" s="15">
        <v>16370</v>
      </c>
      <c r="R35" s="16"/>
      <c r="S35" s="15">
        <v>12741300893</v>
      </c>
      <c r="T35" s="16"/>
      <c r="U35" s="15">
        <v>21356565085</v>
      </c>
      <c r="W35" s="6">
        <v>2.709838376272453E-2</v>
      </c>
    </row>
    <row r="36" spans="1:23" ht="18" x14ac:dyDescent="0.4">
      <c r="A36" s="3" t="s">
        <v>42</v>
      </c>
      <c r="C36" s="15">
        <v>0</v>
      </c>
      <c r="D36" s="16"/>
      <c r="E36" s="15">
        <v>-11</v>
      </c>
      <c r="F36" s="16"/>
      <c r="G36" s="15">
        <v>-11</v>
      </c>
      <c r="H36" s="16"/>
      <c r="I36" s="15">
        <v>0</v>
      </c>
      <c r="J36" s="15">
        <v>0</v>
      </c>
      <c r="K36" s="16"/>
      <c r="L36" s="15">
        <v>0</v>
      </c>
      <c r="M36" s="15">
        <v>0</v>
      </c>
      <c r="N36" s="15"/>
      <c r="O36" s="15">
        <v>0</v>
      </c>
      <c r="P36" s="16"/>
      <c r="Q36" s="15">
        <v>14510</v>
      </c>
      <c r="R36" s="16"/>
      <c r="S36" s="15">
        <v>-11</v>
      </c>
      <c r="T36" s="16"/>
      <c r="U36" s="15">
        <v>-11</v>
      </c>
      <c r="W36" s="6">
        <v>-1.3957404676435111E-11</v>
      </c>
    </row>
    <row r="37" spans="1:23" ht="18" x14ac:dyDescent="0.4">
      <c r="A37" s="3" t="s">
        <v>43</v>
      </c>
      <c r="C37" s="15">
        <v>0</v>
      </c>
      <c r="D37" s="16"/>
      <c r="E37" s="15">
        <v>-3</v>
      </c>
      <c r="F37" s="16"/>
      <c r="G37" s="15">
        <v>-3</v>
      </c>
      <c r="H37" s="16"/>
      <c r="I37" s="15">
        <v>0</v>
      </c>
      <c r="J37" s="15">
        <v>0</v>
      </c>
      <c r="K37" s="16"/>
      <c r="L37" s="15">
        <v>0</v>
      </c>
      <c r="M37" s="15">
        <v>0</v>
      </c>
      <c r="N37" s="15"/>
      <c r="O37" s="15">
        <v>0</v>
      </c>
      <c r="P37" s="16"/>
      <c r="Q37" s="15">
        <v>20150</v>
      </c>
      <c r="R37" s="16"/>
      <c r="S37" s="15">
        <v>-3</v>
      </c>
      <c r="T37" s="16"/>
      <c r="U37" s="15">
        <v>-3</v>
      </c>
      <c r="W37" s="6">
        <v>-3.8065649117550301E-12</v>
      </c>
    </row>
    <row r="38" spans="1:23" ht="18" x14ac:dyDescent="0.4">
      <c r="A38" s="3" t="s">
        <v>44</v>
      </c>
      <c r="C38" s="15">
        <v>0</v>
      </c>
      <c r="D38" s="16"/>
      <c r="E38" s="15">
        <v>-1</v>
      </c>
      <c r="F38" s="16"/>
      <c r="G38" s="15">
        <v>-1</v>
      </c>
      <c r="H38" s="16"/>
      <c r="I38" s="15">
        <v>0</v>
      </c>
      <c r="J38" s="15">
        <v>0</v>
      </c>
      <c r="K38" s="16"/>
      <c r="L38" s="15">
        <v>0</v>
      </c>
      <c r="M38" s="15">
        <v>0</v>
      </c>
      <c r="N38" s="15"/>
      <c r="O38" s="15">
        <v>0</v>
      </c>
      <c r="P38" s="16"/>
      <c r="Q38" s="15">
        <v>5115</v>
      </c>
      <c r="R38" s="16"/>
      <c r="S38" s="15">
        <v>-1</v>
      </c>
      <c r="T38" s="16"/>
      <c r="U38" s="15">
        <v>-1</v>
      </c>
      <c r="W38" s="6">
        <v>-1.2688549705850102E-12</v>
      </c>
    </row>
    <row r="39" spans="1:23" ht="18" x14ac:dyDescent="0.4">
      <c r="A39" s="3" t="s">
        <v>45</v>
      </c>
      <c r="C39" s="15">
        <v>603478</v>
      </c>
      <c r="D39" s="16"/>
      <c r="E39" s="15">
        <v>29752507079</v>
      </c>
      <c r="F39" s="16"/>
      <c r="G39" s="15">
        <v>37149221191</v>
      </c>
      <c r="H39" s="16"/>
      <c r="I39" s="15">
        <v>0</v>
      </c>
      <c r="J39" s="15">
        <v>0</v>
      </c>
      <c r="K39" s="16"/>
      <c r="L39" s="15">
        <v>0</v>
      </c>
      <c r="M39" s="15">
        <v>0</v>
      </c>
      <c r="N39" s="15"/>
      <c r="O39" s="15">
        <v>603478</v>
      </c>
      <c r="P39" s="16"/>
      <c r="Q39" s="15">
        <v>52466</v>
      </c>
      <c r="R39" s="16"/>
      <c r="S39" s="15">
        <v>29752507079</v>
      </c>
      <c r="T39" s="16"/>
      <c r="U39" s="15">
        <v>31473687390</v>
      </c>
      <c r="W39" s="6">
        <v>3.9935544687440254E-2</v>
      </c>
    </row>
    <row r="40" spans="1:23" ht="18" x14ac:dyDescent="0.4">
      <c r="A40" s="3" t="s">
        <v>46</v>
      </c>
      <c r="C40" s="15">
        <v>4500000</v>
      </c>
      <c r="D40" s="16"/>
      <c r="E40" s="15">
        <v>38911478975</v>
      </c>
      <c r="F40" s="16"/>
      <c r="G40" s="15">
        <v>60791127749</v>
      </c>
      <c r="H40" s="16"/>
      <c r="I40" s="15">
        <v>0</v>
      </c>
      <c r="J40" s="15">
        <v>0</v>
      </c>
      <c r="K40" s="16"/>
      <c r="L40" s="15">
        <v>155000</v>
      </c>
      <c r="M40" s="15">
        <v>2123539327</v>
      </c>
      <c r="N40" s="16"/>
      <c r="O40" s="15">
        <v>4345000</v>
      </c>
      <c r="P40" s="16"/>
      <c r="Q40" s="15">
        <v>14920</v>
      </c>
      <c r="R40" s="16"/>
      <c r="S40" s="15">
        <v>37571194699</v>
      </c>
      <c r="T40" s="16"/>
      <c r="U40" s="15">
        <v>64441676969</v>
      </c>
      <c r="W40" s="6">
        <v>8.1767142134949219E-2</v>
      </c>
    </row>
    <row r="41" spans="1:23" ht="18" x14ac:dyDescent="0.4">
      <c r="A41" s="3" t="s">
        <v>47</v>
      </c>
      <c r="C41" s="15">
        <v>2222222</v>
      </c>
      <c r="D41" s="16"/>
      <c r="E41" s="15">
        <v>16320587924</v>
      </c>
      <c r="F41" s="16"/>
      <c r="G41" s="15">
        <v>39938716006</v>
      </c>
      <c r="H41" s="16"/>
      <c r="I41" s="15">
        <v>0</v>
      </c>
      <c r="J41" s="15">
        <v>0</v>
      </c>
      <c r="K41" s="16"/>
      <c r="L41" s="15">
        <v>0</v>
      </c>
      <c r="M41" s="15">
        <v>0</v>
      </c>
      <c r="N41" s="15"/>
      <c r="O41" s="15">
        <v>2222222</v>
      </c>
      <c r="P41" s="16"/>
      <c r="Q41" s="15">
        <v>19450</v>
      </c>
      <c r="R41" s="16"/>
      <c r="S41" s="15">
        <v>16320587924</v>
      </c>
      <c r="T41" s="16"/>
      <c r="U41" s="15">
        <v>42965045703</v>
      </c>
      <c r="W41" s="6">
        <v>5.4516411801663681E-2</v>
      </c>
    </row>
    <row r="42" spans="1:23" ht="18" x14ac:dyDescent="0.4">
      <c r="A42" s="3" t="s">
        <v>48</v>
      </c>
      <c r="C42" s="15">
        <v>0</v>
      </c>
      <c r="D42" s="16"/>
      <c r="E42" s="15">
        <v>-1</v>
      </c>
      <c r="F42" s="16"/>
      <c r="G42" s="15">
        <v>-1</v>
      </c>
      <c r="H42" s="16"/>
      <c r="I42" s="15">
        <v>0</v>
      </c>
      <c r="J42" s="15">
        <v>0</v>
      </c>
      <c r="K42" s="16"/>
      <c r="L42" s="15">
        <v>0</v>
      </c>
      <c r="M42" s="15">
        <v>0</v>
      </c>
      <c r="N42" s="15"/>
      <c r="O42" s="15">
        <v>0</v>
      </c>
      <c r="P42" s="16"/>
      <c r="Q42" s="15">
        <v>23080</v>
      </c>
      <c r="R42" s="16"/>
      <c r="S42" s="15">
        <v>-1</v>
      </c>
      <c r="T42" s="16"/>
      <c r="U42" s="15">
        <v>-1</v>
      </c>
      <c r="W42" s="6">
        <v>-1.2688549705850102E-12</v>
      </c>
    </row>
    <row r="43" spans="1:23" ht="18" x14ac:dyDescent="0.4">
      <c r="A43" s="3" t="s">
        <v>49</v>
      </c>
      <c r="C43" s="15">
        <v>149019</v>
      </c>
      <c r="D43" s="16"/>
      <c r="E43" s="15">
        <v>1140277087</v>
      </c>
      <c r="F43" s="16"/>
      <c r="G43" s="15">
        <v>2230872988</v>
      </c>
      <c r="H43" s="16"/>
      <c r="I43" s="15">
        <v>0</v>
      </c>
      <c r="J43" s="15">
        <v>0</v>
      </c>
      <c r="K43" s="16"/>
      <c r="L43" s="15">
        <v>100000</v>
      </c>
      <c r="M43" s="15">
        <v>1714736330</v>
      </c>
      <c r="N43" s="16"/>
      <c r="O43" s="15">
        <v>49019</v>
      </c>
      <c r="P43" s="16"/>
      <c r="Q43" s="15">
        <v>14720</v>
      </c>
      <c r="R43" s="16"/>
      <c r="S43" s="15">
        <v>375088022</v>
      </c>
      <c r="T43" s="16"/>
      <c r="U43" s="15">
        <v>717266394</v>
      </c>
      <c r="W43" s="6">
        <v>9.1010702926048624E-4</v>
      </c>
    </row>
    <row r="44" spans="1:23" ht="18" x14ac:dyDescent="0.4">
      <c r="A44" s="3" t="s">
        <v>50</v>
      </c>
      <c r="C44" s="15">
        <v>0</v>
      </c>
      <c r="D44" s="16"/>
      <c r="E44" s="15">
        <v>-1</v>
      </c>
      <c r="F44" s="16"/>
      <c r="G44" s="15">
        <v>-1</v>
      </c>
      <c r="H44" s="16"/>
      <c r="I44" s="15">
        <v>0</v>
      </c>
      <c r="J44" s="15">
        <v>0</v>
      </c>
      <c r="K44" s="16"/>
      <c r="L44" s="15">
        <v>0</v>
      </c>
      <c r="M44" s="15">
        <v>0</v>
      </c>
      <c r="N44" s="15"/>
      <c r="O44" s="15">
        <v>0</v>
      </c>
      <c r="P44" s="16"/>
      <c r="Q44" s="15">
        <v>30940</v>
      </c>
      <c r="R44" s="16"/>
      <c r="S44" s="15">
        <v>-1</v>
      </c>
      <c r="T44" s="16"/>
      <c r="U44" s="15">
        <v>-1</v>
      </c>
      <c r="W44" s="6">
        <v>-1.2688549705850102E-12</v>
      </c>
    </row>
    <row r="45" spans="1:23" ht="18" x14ac:dyDescent="0.4">
      <c r="A45" s="3" t="s">
        <v>51</v>
      </c>
      <c r="C45" s="15">
        <v>0</v>
      </c>
      <c r="D45" s="16"/>
      <c r="E45" s="15">
        <v>-1</v>
      </c>
      <c r="F45" s="16"/>
      <c r="G45" s="15">
        <v>-1</v>
      </c>
      <c r="H45" s="16"/>
      <c r="I45" s="15">
        <v>0</v>
      </c>
      <c r="J45" s="15">
        <v>0</v>
      </c>
      <c r="K45" s="16"/>
      <c r="L45" s="15">
        <v>0</v>
      </c>
      <c r="M45" s="15">
        <v>0</v>
      </c>
      <c r="N45" s="15"/>
      <c r="O45" s="15">
        <v>0</v>
      </c>
      <c r="P45" s="16"/>
      <c r="Q45" s="15">
        <v>11800</v>
      </c>
      <c r="R45" s="16"/>
      <c r="S45" s="15">
        <v>-1</v>
      </c>
      <c r="T45" s="16"/>
      <c r="U45" s="15">
        <v>-1</v>
      </c>
      <c r="W45" s="6">
        <v>-1.2688549705850102E-12</v>
      </c>
    </row>
    <row r="46" spans="1:23" ht="18" x14ac:dyDescent="0.4">
      <c r="A46" s="3" t="s">
        <v>52</v>
      </c>
      <c r="C46" s="15">
        <v>900000</v>
      </c>
      <c r="D46" s="16"/>
      <c r="E46" s="15">
        <v>14403721509</v>
      </c>
      <c r="F46" s="16"/>
      <c r="G46" s="15">
        <v>19404850050</v>
      </c>
      <c r="H46" s="16"/>
      <c r="I46" s="15">
        <v>0</v>
      </c>
      <c r="J46" s="15">
        <v>0</v>
      </c>
      <c r="K46" s="16"/>
      <c r="L46" s="15">
        <v>0</v>
      </c>
      <c r="M46" s="15">
        <v>0</v>
      </c>
      <c r="N46" s="15"/>
      <c r="O46" s="15">
        <v>900000</v>
      </c>
      <c r="P46" s="16"/>
      <c r="Q46" s="15">
        <v>23440</v>
      </c>
      <c r="R46" s="16"/>
      <c r="S46" s="15">
        <v>14403721509</v>
      </c>
      <c r="T46" s="16"/>
      <c r="U46" s="15">
        <v>20970478800</v>
      </c>
      <c r="W46" s="6">
        <v>2.6608496260927577E-2</v>
      </c>
    </row>
    <row r="47" spans="1:23" ht="18" x14ac:dyDescent="0.4">
      <c r="A47" s="3" t="s">
        <v>53</v>
      </c>
      <c r="C47" s="15">
        <v>0</v>
      </c>
      <c r="D47" s="16"/>
      <c r="E47" s="15">
        <v>1</v>
      </c>
      <c r="F47" s="16"/>
      <c r="G47" s="15">
        <v>1</v>
      </c>
      <c r="H47" s="16"/>
      <c r="I47" s="15">
        <v>0</v>
      </c>
      <c r="J47" s="15">
        <v>0</v>
      </c>
      <c r="K47" s="16"/>
      <c r="L47" s="15">
        <v>0</v>
      </c>
      <c r="M47" s="15">
        <v>0</v>
      </c>
      <c r="N47" s="15"/>
      <c r="O47" s="15">
        <v>0</v>
      </c>
      <c r="P47" s="16"/>
      <c r="Q47" s="15">
        <v>34340</v>
      </c>
      <c r="R47" s="16"/>
      <c r="S47" s="15">
        <v>1</v>
      </c>
      <c r="T47" s="16"/>
      <c r="U47" s="15">
        <v>1</v>
      </c>
      <c r="W47" s="6">
        <v>1.2688549705850102E-12</v>
      </c>
    </row>
    <row r="48" spans="1:23" ht="18" x14ac:dyDescent="0.4">
      <c r="A48" s="3" t="s">
        <v>54</v>
      </c>
      <c r="C48" s="15">
        <v>1300000</v>
      </c>
      <c r="D48" s="16"/>
      <c r="E48" s="15">
        <v>10961667629</v>
      </c>
      <c r="F48" s="16"/>
      <c r="G48" s="15">
        <v>17427485790</v>
      </c>
      <c r="H48" s="16"/>
      <c r="I48" s="15">
        <v>0</v>
      </c>
      <c r="J48" s="15">
        <v>0</v>
      </c>
      <c r="K48" s="16"/>
      <c r="L48" s="15">
        <v>0</v>
      </c>
      <c r="M48" s="15">
        <v>0</v>
      </c>
      <c r="N48" s="15"/>
      <c r="O48" s="15">
        <v>1300000</v>
      </c>
      <c r="P48" s="16"/>
      <c r="Q48" s="15">
        <v>16049</v>
      </c>
      <c r="R48" s="16"/>
      <c r="S48" s="15">
        <v>10961667629</v>
      </c>
      <c r="T48" s="16"/>
      <c r="U48" s="15">
        <v>20739560985</v>
      </c>
      <c r="W48" s="6">
        <v>2.6315495043568199E-2</v>
      </c>
    </row>
    <row r="49" spans="1:23" ht="18" x14ac:dyDescent="0.4">
      <c r="A49" s="3" t="s">
        <v>55</v>
      </c>
      <c r="C49" s="15">
        <v>0</v>
      </c>
      <c r="D49" s="16"/>
      <c r="E49" s="15">
        <v>0</v>
      </c>
      <c r="F49" s="16"/>
      <c r="G49" s="15">
        <v>0</v>
      </c>
      <c r="H49" s="15"/>
      <c r="I49" s="15">
        <v>11211</v>
      </c>
      <c r="J49" s="15">
        <v>464902757</v>
      </c>
      <c r="K49" s="16"/>
      <c r="L49" s="15">
        <v>0</v>
      </c>
      <c r="M49" s="15">
        <v>0</v>
      </c>
      <c r="N49" s="16"/>
      <c r="O49" s="15">
        <v>11211</v>
      </c>
      <c r="P49" s="16"/>
      <c r="Q49" s="15">
        <v>55520</v>
      </c>
      <c r="R49" s="16"/>
      <c r="S49" s="15">
        <v>464902757</v>
      </c>
      <c r="T49" s="16"/>
      <c r="U49" s="15">
        <v>618731233</v>
      </c>
      <c r="W49" s="6">
        <v>7.8508020044824206E-4</v>
      </c>
    </row>
    <row r="50" spans="1:23" ht="18" x14ac:dyDescent="0.4">
      <c r="A50" s="3" t="s">
        <v>56</v>
      </c>
      <c r="C50" s="15">
        <v>0</v>
      </c>
      <c r="D50" s="16"/>
      <c r="E50" s="15">
        <v>1</v>
      </c>
      <c r="F50" s="16"/>
      <c r="G50" s="15">
        <v>1</v>
      </c>
      <c r="H50" s="16"/>
      <c r="I50" s="15">
        <v>0</v>
      </c>
      <c r="J50" s="15">
        <v>0</v>
      </c>
      <c r="K50" s="16"/>
      <c r="L50" s="15">
        <v>0</v>
      </c>
      <c r="M50" s="15">
        <v>0</v>
      </c>
      <c r="N50" s="15"/>
      <c r="O50" s="15">
        <v>0</v>
      </c>
      <c r="P50" s="16"/>
      <c r="Q50" s="15">
        <v>48740</v>
      </c>
      <c r="R50" s="16"/>
      <c r="S50" s="15">
        <v>1</v>
      </c>
      <c r="T50" s="16"/>
      <c r="U50" s="15">
        <v>1</v>
      </c>
      <c r="W50" s="6">
        <v>1.2688549705850102E-12</v>
      </c>
    </row>
    <row r="51" spans="1:23" ht="18" x14ac:dyDescent="0.4">
      <c r="A51" s="3" t="s">
        <v>57</v>
      </c>
      <c r="C51" s="15">
        <v>0</v>
      </c>
      <c r="D51" s="16"/>
      <c r="E51" s="15">
        <v>1</v>
      </c>
      <c r="F51" s="16"/>
      <c r="G51" s="15">
        <v>1</v>
      </c>
      <c r="H51" s="16"/>
      <c r="I51" s="15">
        <v>0</v>
      </c>
      <c r="J51" s="15">
        <v>0</v>
      </c>
      <c r="K51" s="16"/>
      <c r="L51" s="15">
        <v>0</v>
      </c>
      <c r="M51" s="15">
        <v>0</v>
      </c>
      <c r="N51" s="15"/>
      <c r="O51" s="15">
        <v>0</v>
      </c>
      <c r="P51" s="16"/>
      <c r="Q51" s="15">
        <v>14830</v>
      </c>
      <c r="R51" s="16"/>
      <c r="S51" s="15">
        <v>1</v>
      </c>
      <c r="T51" s="16"/>
      <c r="U51" s="15">
        <v>1</v>
      </c>
      <c r="W51" s="6">
        <v>1.2688549705850102E-12</v>
      </c>
    </row>
    <row r="52" spans="1:23" ht="18" x14ac:dyDescent="0.4">
      <c r="A52" s="3" t="s">
        <v>58</v>
      </c>
      <c r="C52" s="15">
        <v>0</v>
      </c>
      <c r="D52" s="16"/>
      <c r="E52" s="15">
        <v>-1</v>
      </c>
      <c r="F52" s="16"/>
      <c r="G52" s="15">
        <v>-1</v>
      </c>
      <c r="H52" s="16"/>
      <c r="I52" s="15">
        <v>0</v>
      </c>
      <c r="J52" s="15">
        <v>0</v>
      </c>
      <c r="K52" s="16"/>
      <c r="L52" s="15">
        <v>0</v>
      </c>
      <c r="M52" s="15">
        <v>0</v>
      </c>
      <c r="N52" s="15"/>
      <c r="O52" s="15">
        <v>0</v>
      </c>
      <c r="P52" s="16"/>
      <c r="Q52" s="15">
        <v>151533</v>
      </c>
      <c r="R52" s="16"/>
      <c r="S52" s="15">
        <v>-1</v>
      </c>
      <c r="T52" s="16"/>
      <c r="U52" s="15">
        <v>-1</v>
      </c>
      <c r="W52" s="6">
        <v>-1.2688549705850102E-12</v>
      </c>
    </row>
    <row r="53" spans="1:23" ht="18" x14ac:dyDescent="0.4">
      <c r="A53" s="3" t="s">
        <v>59</v>
      </c>
      <c r="C53" s="15">
        <v>0</v>
      </c>
      <c r="D53" s="16"/>
      <c r="E53" s="15">
        <v>-1</v>
      </c>
      <c r="F53" s="16"/>
      <c r="G53" s="15">
        <v>-1</v>
      </c>
      <c r="H53" s="16"/>
      <c r="I53" s="15">
        <v>0</v>
      </c>
      <c r="J53" s="15">
        <v>0</v>
      </c>
      <c r="K53" s="16"/>
      <c r="L53" s="15">
        <v>0</v>
      </c>
      <c r="M53" s="15">
        <v>0</v>
      </c>
      <c r="N53" s="15"/>
      <c r="O53" s="15">
        <v>0</v>
      </c>
      <c r="P53" s="16"/>
      <c r="Q53" s="15">
        <v>20980</v>
      </c>
      <c r="R53" s="16"/>
      <c r="S53" s="15">
        <v>-1</v>
      </c>
      <c r="T53" s="16"/>
      <c r="U53" s="15">
        <v>-1</v>
      </c>
      <c r="W53" s="6">
        <v>-1.2688549705850102E-12</v>
      </c>
    </row>
    <row r="54" spans="1:23" ht="18" x14ac:dyDescent="0.4">
      <c r="A54" s="3" t="s">
        <v>60</v>
      </c>
      <c r="C54" s="15">
        <v>0</v>
      </c>
      <c r="D54" s="16"/>
      <c r="E54" s="15">
        <v>-1</v>
      </c>
      <c r="F54" s="16"/>
      <c r="G54" s="15">
        <v>-1</v>
      </c>
      <c r="H54" s="16"/>
      <c r="I54" s="15">
        <v>0</v>
      </c>
      <c r="J54" s="15">
        <v>0</v>
      </c>
      <c r="K54" s="16"/>
      <c r="L54" s="15">
        <v>0</v>
      </c>
      <c r="M54" s="15">
        <v>0</v>
      </c>
      <c r="N54" s="15"/>
      <c r="O54" s="15">
        <v>0</v>
      </c>
      <c r="P54" s="16"/>
      <c r="Q54" s="15">
        <v>18540</v>
      </c>
      <c r="R54" s="16"/>
      <c r="S54" s="15">
        <v>-1</v>
      </c>
      <c r="T54" s="16"/>
      <c r="U54" s="15">
        <v>-1</v>
      </c>
      <c r="W54" s="6">
        <v>-1.2688549705850102E-12</v>
      </c>
    </row>
    <row r="55" spans="1:23" ht="18" x14ac:dyDescent="0.4">
      <c r="A55" s="7" t="s">
        <v>61</v>
      </c>
      <c r="C55" s="17">
        <f>SUM(C11:$C$54)</f>
        <v>24511502</v>
      </c>
      <c r="D55" s="16"/>
      <c r="E55" s="17">
        <f>SUM(E11:$E$54)</f>
        <v>290400048919</v>
      </c>
      <c r="F55" s="16"/>
      <c r="G55" s="17">
        <f>SUM(G11:$G$54)</f>
        <v>426069679095</v>
      </c>
      <c r="H55" s="16"/>
      <c r="I55" s="17">
        <f>SUM(I11:$I$54)</f>
        <v>11211</v>
      </c>
      <c r="J55" s="17">
        <f>SUM(J11:$J$54)</f>
        <v>464902757</v>
      </c>
      <c r="K55" s="16"/>
      <c r="L55" s="17">
        <f>SUM(L11:$L$54)</f>
        <v>255000</v>
      </c>
      <c r="M55" s="17">
        <f>SUM(M11:$M$54)</f>
        <v>3838275657</v>
      </c>
      <c r="N55" s="16"/>
      <c r="O55" s="17">
        <f>SUM(O11:$O$54)</f>
        <v>25080138</v>
      </c>
      <c r="P55" s="16"/>
      <c r="Q55" s="17">
        <f>SUM(Q11:$Q$54)</f>
        <v>1345672</v>
      </c>
      <c r="R55" s="16"/>
      <c r="S55" s="17">
        <f>SUM(S11:$S$54)</f>
        <v>288759478335</v>
      </c>
      <c r="T55" s="16"/>
      <c r="U55" s="17">
        <f>SUM(U11:$U$54)</f>
        <v>462442979596</v>
      </c>
      <c r="W55" s="8">
        <f>SUM(W11:$W$54)</f>
        <v>0.58677307327252692</v>
      </c>
    </row>
    <row r="56" spans="1:23" ht="18" x14ac:dyDescent="0.4">
      <c r="C56" s="9"/>
      <c r="E56" s="9"/>
      <c r="G56" s="9"/>
      <c r="I56" s="9"/>
      <c r="J56" s="9"/>
      <c r="L56" s="9"/>
      <c r="M56" s="9"/>
      <c r="O56" s="9"/>
      <c r="Q56" s="9"/>
      <c r="S56" s="9"/>
      <c r="U56" s="9"/>
      <c r="W56" s="9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375" style="1" customWidth="1"/>
    <col min="3" max="3" width="14.25" style="1" customWidth="1"/>
    <col min="4" max="4" width="1.375" style="1" customWidth="1"/>
    <col min="5" max="5" width="14.25" style="1" customWidth="1"/>
    <col min="6" max="6" width="1.375" style="1" customWidth="1"/>
    <col min="7" max="7" width="14.25" style="1" customWidth="1"/>
    <col min="8" max="8" width="1.375" style="1" customWidth="1"/>
    <col min="9" max="9" width="14.25" style="1" customWidth="1"/>
    <col min="10" max="10" width="1.375" style="1" customWidth="1"/>
    <col min="11" max="11" width="14.25" style="1" customWidth="1"/>
    <col min="12" max="12" width="1.375" style="1" customWidth="1"/>
    <col min="13" max="13" width="14.25" style="1" customWidth="1"/>
    <col min="14" max="14" width="1.375" style="1" customWidth="1"/>
    <col min="15" max="15" width="14.25" style="1" customWidth="1"/>
    <col min="16" max="16" width="1.375" style="1" customWidth="1"/>
    <col min="17" max="17" width="14.25" style="1" customWidth="1"/>
    <col min="18" max="16384" width="9" style="1"/>
  </cols>
  <sheetData>
    <row r="1" spans="1:17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0.100000000000001" customHeight="1" x14ac:dyDescent="0.4">
      <c r="A2" s="29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18.75" x14ac:dyDescent="0.4">
      <c r="A5" s="30" t="s">
        <v>62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7" spans="1:17" ht="18.75" x14ac:dyDescent="0.4">
      <c r="C7" s="24" t="s">
        <v>5</v>
      </c>
      <c r="D7" s="25"/>
      <c r="E7" s="25"/>
      <c r="F7" s="25"/>
      <c r="G7" s="25"/>
      <c r="H7" s="25"/>
      <c r="I7" s="25"/>
      <c r="K7" s="24" t="s">
        <v>7</v>
      </c>
      <c r="L7" s="25"/>
      <c r="M7" s="25"/>
      <c r="N7" s="25"/>
      <c r="O7" s="25"/>
      <c r="P7" s="25"/>
      <c r="Q7" s="25"/>
    </row>
    <row r="8" spans="1:17" ht="18.75" x14ac:dyDescent="0.4">
      <c r="A8" s="10" t="s">
        <v>63</v>
      </c>
      <c r="C8" s="10" t="s">
        <v>64</v>
      </c>
      <c r="E8" s="10" t="s">
        <v>65</v>
      </c>
      <c r="G8" s="10" t="s">
        <v>66</v>
      </c>
      <c r="I8" s="10" t="s">
        <v>67</v>
      </c>
      <c r="K8" s="10" t="s">
        <v>64</v>
      </c>
      <c r="M8" s="10" t="s">
        <v>65</v>
      </c>
      <c r="O8" s="10" t="s">
        <v>66</v>
      </c>
      <c r="Q8" s="10" t="s">
        <v>67</v>
      </c>
    </row>
    <row r="9" spans="1:17" ht="18" x14ac:dyDescent="0.4">
      <c r="A9" s="7" t="s">
        <v>61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 x14ac:dyDescent="0.4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rightToLeft="1" topLeftCell="E22" workbookViewId="0">
      <selection activeCell="O17" sqref="O17:S19"/>
    </sheetView>
  </sheetViews>
  <sheetFormatPr defaultRowHeight="17.25" x14ac:dyDescent="0.4"/>
  <cols>
    <col min="1" max="1" width="17" style="1" customWidth="1"/>
    <col min="2" max="2" width="1.375" style="1" customWidth="1"/>
    <col min="3" max="3" width="8.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7.125" style="1" customWidth="1"/>
    <col min="12" max="12" width="1.375" style="1" customWidth="1"/>
    <col min="13" max="13" width="7.125" style="1" customWidth="1"/>
    <col min="14" max="14" width="1.375" style="1" customWidth="1"/>
    <col min="15" max="15" width="11.375" style="1" customWidth="1"/>
    <col min="16" max="16" width="1.375" style="1" customWidth="1"/>
    <col min="17" max="17" width="18.5" style="1" customWidth="1"/>
    <col min="18" max="18" width="1.375" style="1" customWidth="1"/>
    <col min="19" max="19" width="18.5" style="1" customWidth="1"/>
    <col min="20" max="20" width="1.375" style="1" customWidth="1"/>
    <col min="21" max="21" width="11.375" style="1" customWidth="1"/>
    <col min="22" max="22" width="18.5" style="1" customWidth="1"/>
    <col min="23" max="23" width="1.375" style="1" customWidth="1"/>
    <col min="24" max="24" width="11.375" style="1" customWidth="1"/>
    <col min="25" max="25" width="18.5" style="1" customWidth="1"/>
    <col min="26" max="26" width="1.375" style="1" customWidth="1"/>
    <col min="27" max="27" width="11.375" style="1" customWidth="1"/>
    <col min="28" max="28" width="1.375" style="1" customWidth="1"/>
    <col min="29" max="29" width="11.375" style="1" customWidth="1"/>
    <col min="30" max="30" width="1.375" style="1" customWidth="1"/>
    <col min="31" max="31" width="18.5" style="1" customWidth="1"/>
    <col min="32" max="32" width="1.375" style="1" customWidth="1"/>
    <col min="33" max="33" width="18.5" style="1" customWidth="1"/>
    <col min="34" max="34" width="1.375" style="1" customWidth="1"/>
    <col min="35" max="35" width="8.5" style="1" customWidth="1"/>
    <col min="36" max="16384" width="9" style="1"/>
  </cols>
  <sheetData>
    <row r="1" spans="1:35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ht="20.100000000000001" customHeight="1" x14ac:dyDescent="0.4">
      <c r="A2" s="29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5" spans="1:35" ht="18.75" x14ac:dyDescent="0.4">
      <c r="A5" s="30" t="s">
        <v>68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  <row r="7" spans="1:35" ht="18.75" x14ac:dyDescent="0.4">
      <c r="C7" s="24" t="s">
        <v>69</v>
      </c>
      <c r="D7" s="25"/>
      <c r="E7" s="25"/>
      <c r="F7" s="25"/>
      <c r="G7" s="25"/>
      <c r="H7" s="25"/>
      <c r="I7" s="25"/>
      <c r="J7" s="25"/>
      <c r="K7" s="25"/>
      <c r="L7" s="25"/>
      <c r="M7" s="25"/>
      <c r="O7" s="24" t="s">
        <v>5</v>
      </c>
      <c r="P7" s="25"/>
      <c r="Q7" s="25"/>
      <c r="R7" s="25"/>
      <c r="S7" s="25"/>
      <c r="U7" s="24" t="s">
        <v>6</v>
      </c>
      <c r="V7" s="25"/>
      <c r="W7" s="25"/>
      <c r="X7" s="25"/>
      <c r="Y7" s="25"/>
      <c r="AA7" s="24" t="s">
        <v>7</v>
      </c>
      <c r="AB7" s="25"/>
      <c r="AC7" s="25"/>
      <c r="AD7" s="25"/>
      <c r="AE7" s="25"/>
      <c r="AF7" s="25"/>
      <c r="AG7" s="25"/>
      <c r="AH7" s="25"/>
      <c r="AI7" s="25"/>
    </row>
    <row r="8" spans="1:35" ht="18" x14ac:dyDescent="0.4">
      <c r="A8" s="26" t="s">
        <v>70</v>
      </c>
      <c r="C8" s="28" t="s">
        <v>71</v>
      </c>
      <c r="E8" s="28" t="s">
        <v>72</v>
      </c>
      <c r="G8" s="28" t="s">
        <v>73</v>
      </c>
      <c r="I8" s="28" t="s">
        <v>74</v>
      </c>
      <c r="K8" s="28" t="s">
        <v>75</v>
      </c>
      <c r="M8" s="28" t="s">
        <v>67</v>
      </c>
      <c r="O8" s="26" t="s">
        <v>9</v>
      </c>
      <c r="Q8" s="26" t="s">
        <v>10</v>
      </c>
      <c r="S8" s="26" t="s">
        <v>11</v>
      </c>
      <c r="U8" s="26" t="s">
        <v>12</v>
      </c>
      <c r="V8" s="23"/>
      <c r="X8" s="26" t="s">
        <v>13</v>
      </c>
      <c r="Y8" s="23"/>
      <c r="AA8" s="26" t="s">
        <v>9</v>
      </c>
      <c r="AC8" s="28" t="s">
        <v>76</v>
      </c>
      <c r="AE8" s="26" t="s">
        <v>10</v>
      </c>
      <c r="AG8" s="26" t="s">
        <v>11</v>
      </c>
      <c r="AI8" s="28" t="s">
        <v>15</v>
      </c>
    </row>
    <row r="9" spans="1:35" ht="18" x14ac:dyDescent="0.4">
      <c r="A9" s="27"/>
      <c r="C9" s="27"/>
      <c r="E9" s="27"/>
      <c r="G9" s="27"/>
      <c r="I9" s="27"/>
      <c r="K9" s="27"/>
      <c r="M9" s="27"/>
      <c r="O9" s="27"/>
      <c r="Q9" s="27"/>
      <c r="S9" s="27"/>
      <c r="U9" s="2" t="s">
        <v>9</v>
      </c>
      <c r="V9" s="2" t="s">
        <v>10</v>
      </c>
      <c r="X9" s="2" t="s">
        <v>9</v>
      </c>
      <c r="Y9" s="2" t="s">
        <v>16</v>
      </c>
      <c r="AA9" s="27"/>
      <c r="AC9" s="27"/>
      <c r="AE9" s="27"/>
      <c r="AG9" s="27"/>
      <c r="AI9" s="27"/>
    </row>
    <row r="10" spans="1:35" ht="36" x14ac:dyDescent="0.4">
      <c r="A10" s="3" t="s">
        <v>77</v>
      </c>
      <c r="C10" s="5" t="s">
        <v>78</v>
      </c>
      <c r="E10" s="5" t="s">
        <v>79</v>
      </c>
      <c r="G10" s="5" t="s">
        <v>80</v>
      </c>
      <c r="I10" s="5" t="s">
        <v>81</v>
      </c>
      <c r="K10" s="5" t="s">
        <v>82</v>
      </c>
      <c r="O10" s="4">
        <v>400</v>
      </c>
      <c r="Q10" s="4">
        <v>405793536</v>
      </c>
      <c r="S10" s="4">
        <v>409658936</v>
      </c>
      <c r="U10" s="15">
        <v>0</v>
      </c>
      <c r="V10" s="15">
        <v>0</v>
      </c>
      <c r="X10" s="15">
        <v>0</v>
      </c>
      <c r="Y10" s="15">
        <v>0</v>
      </c>
      <c r="Z10" s="5"/>
      <c r="AA10" s="4">
        <v>400</v>
      </c>
      <c r="AC10" s="4">
        <v>1028501</v>
      </c>
      <c r="AE10" s="4">
        <v>405793536</v>
      </c>
      <c r="AG10" s="4">
        <v>411325834</v>
      </c>
      <c r="AI10" s="6">
        <v>5.2191282900092479E-4</v>
      </c>
    </row>
    <row r="11" spans="1:35" ht="36" x14ac:dyDescent="0.4">
      <c r="A11" s="3" t="s">
        <v>83</v>
      </c>
      <c r="C11" s="5" t="s">
        <v>78</v>
      </c>
      <c r="E11" s="5" t="s">
        <v>79</v>
      </c>
      <c r="G11" s="5" t="s">
        <v>80</v>
      </c>
      <c r="I11" s="5" t="s">
        <v>81</v>
      </c>
      <c r="K11" s="5" t="s">
        <v>82</v>
      </c>
      <c r="O11" s="4">
        <v>16138</v>
      </c>
      <c r="Q11" s="4">
        <v>16118995622</v>
      </c>
      <c r="S11" s="4">
        <v>16135074987</v>
      </c>
      <c r="U11" s="15">
        <v>0</v>
      </c>
      <c r="V11" s="15">
        <v>0</v>
      </c>
      <c r="X11" s="15">
        <v>0</v>
      </c>
      <c r="Y11" s="15">
        <v>0</v>
      </c>
      <c r="Z11" s="5"/>
      <c r="AA11" s="4">
        <v>16138</v>
      </c>
      <c r="AC11" s="4">
        <v>1000000</v>
      </c>
      <c r="AE11" s="4">
        <v>16118995622</v>
      </c>
      <c r="AG11" s="4">
        <v>16135074987</v>
      </c>
      <c r="AI11" s="6">
        <v>2.0473070098016816E-2</v>
      </c>
    </row>
    <row r="12" spans="1:35" ht="36" x14ac:dyDescent="0.4">
      <c r="A12" s="3" t="s">
        <v>84</v>
      </c>
      <c r="C12" s="5" t="s">
        <v>78</v>
      </c>
      <c r="E12" s="5" t="s">
        <v>79</v>
      </c>
      <c r="G12" s="5" t="s">
        <v>80</v>
      </c>
      <c r="I12" s="5" t="s">
        <v>81</v>
      </c>
      <c r="K12" s="5" t="s">
        <v>82</v>
      </c>
      <c r="O12" s="4">
        <v>1000</v>
      </c>
      <c r="Q12" s="4">
        <v>1010183060</v>
      </c>
      <c r="S12" s="4">
        <v>999818750</v>
      </c>
      <c r="U12" s="15">
        <v>0</v>
      </c>
      <c r="V12" s="15">
        <v>0</v>
      </c>
      <c r="X12" s="15">
        <v>0</v>
      </c>
      <c r="Y12" s="15">
        <v>0</v>
      </c>
      <c r="Z12" s="5"/>
      <c r="AA12" s="4">
        <v>1000</v>
      </c>
      <c r="AC12" s="4">
        <v>1000000</v>
      </c>
      <c r="AE12" s="4">
        <v>1010183060</v>
      </c>
      <c r="AG12" s="4">
        <v>999818750</v>
      </c>
      <c r="AI12" s="6">
        <v>1.2686249906215916E-3</v>
      </c>
    </row>
    <row r="13" spans="1:35" ht="36" x14ac:dyDescent="0.4">
      <c r="A13" s="3" t="s">
        <v>85</v>
      </c>
      <c r="C13" s="5" t="s">
        <v>78</v>
      </c>
      <c r="E13" s="5" t="s">
        <v>79</v>
      </c>
      <c r="G13" s="5" t="s">
        <v>86</v>
      </c>
      <c r="I13" s="5" t="s">
        <v>87</v>
      </c>
      <c r="K13" s="5" t="s">
        <v>82</v>
      </c>
      <c r="O13" s="4">
        <v>254</v>
      </c>
      <c r="Q13" s="4">
        <v>256586497</v>
      </c>
      <c r="S13" s="4">
        <v>256493502</v>
      </c>
      <c r="U13" s="15">
        <v>0</v>
      </c>
      <c r="V13" s="15">
        <v>0</v>
      </c>
      <c r="X13" s="15">
        <v>0</v>
      </c>
      <c r="Y13" s="15">
        <v>0</v>
      </c>
      <c r="Z13" s="5"/>
      <c r="AA13" s="4">
        <v>254</v>
      </c>
      <c r="AC13" s="4">
        <v>1010000</v>
      </c>
      <c r="AE13" s="4">
        <v>256586497</v>
      </c>
      <c r="AG13" s="4">
        <v>256493502</v>
      </c>
      <c r="AI13" s="6">
        <v>3.2545305493545621E-4</v>
      </c>
    </row>
    <row r="14" spans="1:35" ht="36" x14ac:dyDescent="0.4">
      <c r="A14" s="3" t="s">
        <v>88</v>
      </c>
      <c r="C14" s="5" t="s">
        <v>89</v>
      </c>
      <c r="E14" s="5" t="s">
        <v>79</v>
      </c>
      <c r="G14" s="5" t="s">
        <v>90</v>
      </c>
      <c r="I14" s="5" t="s">
        <v>91</v>
      </c>
      <c r="K14" s="5" t="s">
        <v>92</v>
      </c>
      <c r="O14" s="4">
        <v>44598</v>
      </c>
      <c r="Q14" s="4">
        <v>34922561783</v>
      </c>
      <c r="S14" s="4">
        <v>36656211109</v>
      </c>
      <c r="U14" s="15">
        <v>0</v>
      </c>
      <c r="V14" s="15">
        <v>0</v>
      </c>
      <c r="X14" s="15">
        <v>0</v>
      </c>
      <c r="Y14" s="15">
        <v>0</v>
      </c>
      <c r="Z14" s="5"/>
      <c r="AA14" s="4">
        <v>44598</v>
      </c>
      <c r="AC14" s="4">
        <v>834674</v>
      </c>
      <c r="AE14" s="4">
        <v>34922561783</v>
      </c>
      <c r="AG14" s="4">
        <v>37218044059</v>
      </c>
      <c r="AI14" s="6">
        <v>4.7224300199714055E-2</v>
      </c>
    </row>
    <row r="15" spans="1:35" ht="36" x14ac:dyDescent="0.4">
      <c r="A15" s="3" t="s">
        <v>93</v>
      </c>
      <c r="C15" s="5" t="s">
        <v>89</v>
      </c>
      <c r="E15" s="5" t="s">
        <v>79</v>
      </c>
      <c r="G15" s="5" t="s">
        <v>90</v>
      </c>
      <c r="I15" s="5" t="s">
        <v>94</v>
      </c>
      <c r="K15" s="5" t="s">
        <v>92</v>
      </c>
      <c r="O15" s="4">
        <v>1335</v>
      </c>
      <c r="Q15" s="4">
        <v>1009577786</v>
      </c>
      <c r="S15" s="4">
        <v>1005054111</v>
      </c>
      <c r="U15" s="4">
        <v>1694</v>
      </c>
      <c r="V15" s="4">
        <v>1301227802</v>
      </c>
      <c r="X15" s="15">
        <v>0</v>
      </c>
      <c r="Y15" s="15">
        <v>0</v>
      </c>
      <c r="AA15" s="4">
        <v>3029</v>
      </c>
      <c r="AC15" s="4">
        <v>792199</v>
      </c>
      <c r="AE15" s="4">
        <v>2310805588</v>
      </c>
      <c r="AG15" s="4">
        <v>2399135849</v>
      </c>
      <c r="AI15" s="6">
        <v>3.0441554471123383E-3</v>
      </c>
    </row>
    <row r="16" spans="1:35" ht="36" x14ac:dyDescent="0.4">
      <c r="A16" s="3" t="s">
        <v>95</v>
      </c>
      <c r="C16" s="5" t="s">
        <v>78</v>
      </c>
      <c r="E16" s="5" t="s">
        <v>79</v>
      </c>
      <c r="G16" s="5" t="s">
        <v>96</v>
      </c>
      <c r="I16" s="5" t="s">
        <v>97</v>
      </c>
      <c r="K16" s="5" t="s">
        <v>92</v>
      </c>
      <c r="O16" s="4">
        <v>13853</v>
      </c>
      <c r="Q16" s="4">
        <v>10357012543</v>
      </c>
      <c r="S16" s="4">
        <v>10221841044</v>
      </c>
      <c r="U16" s="15">
        <v>0</v>
      </c>
      <c r="V16" s="15">
        <v>0</v>
      </c>
      <c r="X16" s="15">
        <v>0</v>
      </c>
      <c r="Y16" s="15">
        <v>0</v>
      </c>
      <c r="Z16" s="5"/>
      <c r="AA16" s="4">
        <v>13853</v>
      </c>
      <c r="AC16" s="4">
        <v>761220</v>
      </c>
      <c r="AE16" s="4">
        <v>10357012543</v>
      </c>
      <c r="AG16" s="4">
        <v>10543269346</v>
      </c>
      <c r="AI16" s="6">
        <v>1.3377879715888668E-2</v>
      </c>
    </row>
    <row r="17" spans="1:35" ht="36" x14ac:dyDescent="0.4">
      <c r="A17" s="3" t="s">
        <v>98</v>
      </c>
      <c r="C17" s="5" t="s">
        <v>78</v>
      </c>
      <c r="E17" s="5" t="s">
        <v>79</v>
      </c>
      <c r="G17" s="5" t="s">
        <v>99</v>
      </c>
      <c r="I17" s="5" t="s">
        <v>100</v>
      </c>
      <c r="K17" s="5" t="s">
        <v>92</v>
      </c>
      <c r="O17" s="15">
        <v>0</v>
      </c>
      <c r="Q17" s="15">
        <v>0</v>
      </c>
      <c r="S17" s="15">
        <v>0</v>
      </c>
      <c r="T17" s="5"/>
      <c r="U17" s="4">
        <v>43499</v>
      </c>
      <c r="V17" s="4">
        <v>32663216933</v>
      </c>
      <c r="X17" s="15">
        <v>0</v>
      </c>
      <c r="Y17" s="15">
        <v>0</v>
      </c>
      <c r="AA17" s="4">
        <v>43499</v>
      </c>
      <c r="AC17" s="4">
        <v>749790</v>
      </c>
      <c r="AE17" s="4">
        <v>32663216933</v>
      </c>
      <c r="AG17" s="4">
        <v>32609203720</v>
      </c>
      <c r="AI17" s="6">
        <v>4.1376350226941201E-2</v>
      </c>
    </row>
    <row r="18" spans="1:35" ht="36" x14ac:dyDescent="0.4">
      <c r="A18" s="3" t="s">
        <v>101</v>
      </c>
      <c r="C18" s="5" t="s">
        <v>78</v>
      </c>
      <c r="E18" s="5" t="s">
        <v>79</v>
      </c>
      <c r="G18" s="5" t="s">
        <v>102</v>
      </c>
      <c r="I18" s="5" t="s">
        <v>103</v>
      </c>
      <c r="K18" s="5" t="s">
        <v>92</v>
      </c>
      <c r="O18" s="15">
        <v>0</v>
      </c>
      <c r="Q18" s="15">
        <v>0</v>
      </c>
      <c r="S18" s="15">
        <v>0</v>
      </c>
      <c r="T18" s="5"/>
      <c r="U18" s="4">
        <v>48433</v>
      </c>
      <c r="V18" s="4">
        <v>36239780001</v>
      </c>
      <c r="X18" s="15">
        <v>0</v>
      </c>
      <c r="Y18" s="15">
        <v>0</v>
      </c>
      <c r="AA18" s="4">
        <v>48433</v>
      </c>
      <c r="AC18" s="4">
        <v>761368</v>
      </c>
      <c r="AE18" s="4">
        <v>36239780001</v>
      </c>
      <c r="AG18" s="4">
        <v>36868652689</v>
      </c>
      <c r="AI18" s="6">
        <v>4.6780973223210051E-2</v>
      </c>
    </row>
    <row r="19" spans="1:35" ht="36" x14ac:dyDescent="0.4">
      <c r="A19" s="3" t="s">
        <v>104</v>
      </c>
      <c r="C19" s="5" t="s">
        <v>78</v>
      </c>
      <c r="E19" s="5" t="s">
        <v>79</v>
      </c>
      <c r="G19" s="5" t="s">
        <v>105</v>
      </c>
      <c r="I19" s="5" t="s">
        <v>106</v>
      </c>
      <c r="K19" s="5" t="s">
        <v>92</v>
      </c>
      <c r="O19" s="15">
        <v>0</v>
      </c>
      <c r="Q19" s="15">
        <v>0</v>
      </c>
      <c r="S19" s="15">
        <v>0</v>
      </c>
      <c r="T19" s="5"/>
      <c r="U19" s="4">
        <v>40933</v>
      </c>
      <c r="V19" s="4">
        <v>29794567974</v>
      </c>
      <c r="X19" s="15">
        <v>0</v>
      </c>
      <c r="Y19" s="15">
        <v>0</v>
      </c>
      <c r="AA19" s="4">
        <v>40933</v>
      </c>
      <c r="AC19" s="4">
        <v>732383</v>
      </c>
      <c r="AE19" s="4">
        <v>29794567974</v>
      </c>
      <c r="AG19" s="4">
        <v>29973199712</v>
      </c>
      <c r="AI19" s="6">
        <v>3.8031643438908393E-2</v>
      </c>
    </row>
    <row r="20" spans="1:35" ht="36" x14ac:dyDescent="0.4">
      <c r="A20" s="3" t="s">
        <v>107</v>
      </c>
      <c r="C20" s="5" t="s">
        <v>89</v>
      </c>
      <c r="E20" s="5" t="s">
        <v>79</v>
      </c>
      <c r="G20" s="5" t="s">
        <v>108</v>
      </c>
      <c r="I20" s="5" t="s">
        <v>109</v>
      </c>
      <c r="K20" s="5" t="s">
        <v>92</v>
      </c>
      <c r="O20" s="4">
        <v>7000</v>
      </c>
      <c r="Q20" s="4">
        <v>5383269568</v>
      </c>
      <c r="S20" s="4">
        <v>6348234174</v>
      </c>
      <c r="U20" s="15">
        <v>0</v>
      </c>
      <c r="V20" s="15">
        <v>0</v>
      </c>
      <c r="X20" s="4">
        <v>7000</v>
      </c>
      <c r="Y20" s="4">
        <v>6348648103</v>
      </c>
      <c r="AA20" s="15">
        <v>0</v>
      </c>
      <c r="AC20" s="15">
        <v>0</v>
      </c>
      <c r="AE20" s="15">
        <v>0</v>
      </c>
      <c r="AG20" s="15">
        <v>0</v>
      </c>
      <c r="AI20" s="18">
        <v>0</v>
      </c>
    </row>
    <row r="21" spans="1:35" ht="36" x14ac:dyDescent="0.4">
      <c r="A21" s="3" t="s">
        <v>110</v>
      </c>
      <c r="C21" s="5" t="s">
        <v>78</v>
      </c>
      <c r="E21" s="5" t="s">
        <v>79</v>
      </c>
      <c r="G21" s="5" t="s">
        <v>111</v>
      </c>
      <c r="I21" s="5" t="s">
        <v>112</v>
      </c>
      <c r="K21" s="5" t="s">
        <v>92</v>
      </c>
      <c r="O21" s="4">
        <v>20000</v>
      </c>
      <c r="Q21" s="4">
        <v>12162223999</v>
      </c>
      <c r="S21" s="4">
        <v>11498555509</v>
      </c>
      <c r="U21" s="15">
        <v>0</v>
      </c>
      <c r="V21" s="15">
        <v>0</v>
      </c>
      <c r="X21" s="15">
        <v>0</v>
      </c>
      <c r="Y21" s="15">
        <v>0</v>
      </c>
      <c r="Z21" s="5"/>
      <c r="AA21" s="4">
        <v>20000</v>
      </c>
      <c r="AC21" s="4">
        <v>578189</v>
      </c>
      <c r="AE21" s="4">
        <v>12162223999</v>
      </c>
      <c r="AG21" s="4">
        <v>11561684065</v>
      </c>
      <c r="AI21" s="6">
        <v>1.4670100294208755E-2</v>
      </c>
    </row>
    <row r="22" spans="1:35" ht="36" x14ac:dyDescent="0.4">
      <c r="A22" s="3" t="s">
        <v>113</v>
      </c>
      <c r="C22" s="5" t="s">
        <v>89</v>
      </c>
      <c r="E22" s="5" t="s">
        <v>79</v>
      </c>
      <c r="G22" s="5" t="s">
        <v>114</v>
      </c>
      <c r="I22" s="5" t="s">
        <v>115</v>
      </c>
      <c r="K22" s="5" t="s">
        <v>92</v>
      </c>
      <c r="O22" s="4">
        <v>29266</v>
      </c>
      <c r="Q22" s="4">
        <v>23066079359</v>
      </c>
      <c r="S22" s="4">
        <v>24947376408</v>
      </c>
      <c r="U22" s="15">
        <v>0</v>
      </c>
      <c r="V22" s="15">
        <v>0</v>
      </c>
      <c r="X22" s="4">
        <v>7000</v>
      </c>
      <c r="Y22" s="4">
        <v>6060908262</v>
      </c>
      <c r="AA22" s="4">
        <v>22266</v>
      </c>
      <c r="AC22" s="4">
        <v>862131</v>
      </c>
      <c r="AE22" s="4">
        <v>17549009875</v>
      </c>
      <c r="AG22" s="4">
        <v>19192729533</v>
      </c>
      <c r="AI22" s="6">
        <v>2.4352790267040771E-2</v>
      </c>
    </row>
    <row r="23" spans="1:35" ht="36" x14ac:dyDescent="0.4">
      <c r="A23" s="3" t="s">
        <v>116</v>
      </c>
      <c r="C23" s="5" t="s">
        <v>89</v>
      </c>
      <c r="E23" s="5" t="s">
        <v>79</v>
      </c>
      <c r="G23" s="5" t="s">
        <v>114</v>
      </c>
      <c r="I23" s="5" t="s">
        <v>117</v>
      </c>
      <c r="K23" s="5" t="s">
        <v>92</v>
      </c>
      <c r="O23" s="4">
        <v>11624</v>
      </c>
      <c r="Q23" s="4">
        <v>9425188002</v>
      </c>
      <c r="S23" s="4">
        <v>9861896895</v>
      </c>
      <c r="U23" s="15">
        <v>0</v>
      </c>
      <c r="V23" s="15">
        <v>0</v>
      </c>
      <c r="X23" s="15">
        <v>0</v>
      </c>
      <c r="Y23" s="15">
        <v>0</v>
      </c>
      <c r="Z23" s="5"/>
      <c r="AA23" s="4">
        <v>11624</v>
      </c>
      <c r="AC23" s="4">
        <v>851272</v>
      </c>
      <c r="AE23" s="4">
        <v>9425188002</v>
      </c>
      <c r="AG23" s="4">
        <v>9893392226</v>
      </c>
      <c r="AI23" s="6">
        <v>1.2553279901907197E-2</v>
      </c>
    </row>
    <row r="24" spans="1:35" ht="36" x14ac:dyDescent="0.4">
      <c r="A24" s="3" t="s">
        <v>118</v>
      </c>
      <c r="C24" s="5" t="s">
        <v>78</v>
      </c>
      <c r="E24" s="5" t="s">
        <v>79</v>
      </c>
      <c r="G24" s="5" t="s">
        <v>90</v>
      </c>
      <c r="I24" s="5" t="s">
        <v>119</v>
      </c>
      <c r="K24" s="5" t="s">
        <v>92</v>
      </c>
      <c r="O24" s="4">
        <v>37274</v>
      </c>
      <c r="Q24" s="4">
        <v>30386473318</v>
      </c>
      <c r="S24" s="4">
        <v>32852789956</v>
      </c>
      <c r="U24" s="15">
        <v>0</v>
      </c>
      <c r="V24" s="15">
        <v>0</v>
      </c>
      <c r="X24" s="15">
        <v>0</v>
      </c>
      <c r="Y24" s="15">
        <v>0</v>
      </c>
      <c r="Z24" s="5"/>
      <c r="AA24" s="4">
        <v>37274</v>
      </c>
      <c r="AC24" s="4">
        <v>894774</v>
      </c>
      <c r="AE24" s="4">
        <v>30386473318</v>
      </c>
      <c r="AG24" s="4">
        <v>33345761061</v>
      </c>
      <c r="AI24" s="6">
        <v>4.2310934670189933E-2</v>
      </c>
    </row>
    <row r="25" spans="1:35" ht="36" x14ac:dyDescent="0.4">
      <c r="A25" s="3" t="s">
        <v>120</v>
      </c>
      <c r="C25" s="5" t="s">
        <v>78</v>
      </c>
      <c r="E25" s="5" t="s">
        <v>79</v>
      </c>
      <c r="G25" s="5" t="s">
        <v>90</v>
      </c>
      <c r="I25" s="5" t="s">
        <v>121</v>
      </c>
      <c r="K25" s="5" t="s">
        <v>92</v>
      </c>
      <c r="O25" s="4">
        <v>11417</v>
      </c>
      <c r="Q25" s="4">
        <v>9419761000</v>
      </c>
      <c r="S25" s="4">
        <v>9857112251</v>
      </c>
      <c r="U25" s="15">
        <v>0</v>
      </c>
      <c r="V25" s="15">
        <v>0</v>
      </c>
      <c r="X25" s="15">
        <v>0</v>
      </c>
      <c r="Y25" s="15">
        <v>0</v>
      </c>
      <c r="Z25" s="5"/>
      <c r="AA25" s="4">
        <v>11417</v>
      </c>
      <c r="AC25" s="4">
        <v>865932</v>
      </c>
      <c r="AE25" s="4">
        <v>9419761000</v>
      </c>
      <c r="AG25" s="4">
        <v>9884553744</v>
      </c>
      <c r="AI25" s="6">
        <v>1.2542065150089071E-2</v>
      </c>
    </row>
    <row r="26" spans="1:35" ht="36" x14ac:dyDescent="0.4">
      <c r="A26" s="3" t="s">
        <v>122</v>
      </c>
      <c r="C26" s="5" t="s">
        <v>78</v>
      </c>
      <c r="E26" s="5" t="s">
        <v>79</v>
      </c>
      <c r="G26" s="5" t="s">
        <v>90</v>
      </c>
      <c r="I26" s="5" t="s">
        <v>123</v>
      </c>
      <c r="K26" s="5" t="s">
        <v>92</v>
      </c>
      <c r="O26" s="4">
        <v>34894</v>
      </c>
      <c r="Q26" s="4">
        <v>28440513842</v>
      </c>
      <c r="S26" s="4">
        <v>29578399235</v>
      </c>
      <c r="U26" s="15">
        <v>0</v>
      </c>
      <c r="V26" s="15">
        <v>0</v>
      </c>
      <c r="X26" s="15">
        <v>0</v>
      </c>
      <c r="Y26" s="15">
        <v>0</v>
      </c>
      <c r="Z26" s="5"/>
      <c r="AA26" s="4">
        <v>34894</v>
      </c>
      <c r="AC26" s="4">
        <v>854530</v>
      </c>
      <c r="AE26" s="4">
        <v>28440513842</v>
      </c>
      <c r="AG26" s="4">
        <v>29812565313</v>
      </c>
      <c r="AI26" s="6">
        <v>3.7827821683290304E-2</v>
      </c>
    </row>
    <row r="27" spans="1:35" ht="36" x14ac:dyDescent="0.4">
      <c r="A27" s="3" t="s">
        <v>124</v>
      </c>
      <c r="C27" s="5" t="s">
        <v>78</v>
      </c>
      <c r="E27" s="5" t="s">
        <v>79</v>
      </c>
      <c r="G27" s="5" t="s">
        <v>90</v>
      </c>
      <c r="I27" s="5" t="s">
        <v>125</v>
      </c>
      <c r="K27" s="5" t="s">
        <v>92</v>
      </c>
      <c r="O27" s="4">
        <v>9862</v>
      </c>
      <c r="Q27" s="4">
        <v>7939747101</v>
      </c>
      <c r="S27" s="4">
        <v>8146862545</v>
      </c>
      <c r="U27" s="15">
        <v>0</v>
      </c>
      <c r="V27" s="15">
        <v>0</v>
      </c>
      <c r="X27" s="15">
        <v>0</v>
      </c>
      <c r="Y27" s="15">
        <v>0</v>
      </c>
      <c r="Z27" s="5"/>
      <c r="AA27" s="4">
        <v>9862</v>
      </c>
      <c r="AC27" s="4">
        <v>858895</v>
      </c>
      <c r="AE27" s="4">
        <v>7939747101</v>
      </c>
      <c r="AG27" s="4">
        <v>8468887226</v>
      </c>
      <c r="AI27" s="6">
        <v>1.0745789652033998E-2</v>
      </c>
    </row>
    <row r="28" spans="1:35" ht="36" x14ac:dyDescent="0.4">
      <c r="A28" s="3" t="s">
        <v>126</v>
      </c>
      <c r="C28" s="5" t="s">
        <v>78</v>
      </c>
      <c r="E28" s="5" t="s">
        <v>79</v>
      </c>
      <c r="G28" s="5" t="s">
        <v>80</v>
      </c>
      <c r="I28" s="5" t="s">
        <v>81</v>
      </c>
      <c r="K28" s="5" t="s">
        <v>82</v>
      </c>
      <c r="O28" s="4">
        <v>228</v>
      </c>
      <c r="Q28" s="4">
        <v>230321737</v>
      </c>
      <c r="S28" s="4">
        <v>230238262</v>
      </c>
      <c r="U28" s="15">
        <v>0</v>
      </c>
      <c r="V28" s="15">
        <v>0</v>
      </c>
      <c r="X28" s="15">
        <v>0</v>
      </c>
      <c r="Y28" s="15">
        <v>0</v>
      </c>
      <c r="Z28" s="5"/>
      <c r="AA28" s="4">
        <v>228</v>
      </c>
      <c r="AC28" s="4">
        <v>1010000</v>
      </c>
      <c r="AE28" s="4">
        <v>230321737</v>
      </c>
      <c r="AG28" s="4">
        <v>230238262</v>
      </c>
      <c r="AI28" s="6">
        <v>2.9213896315755382E-4</v>
      </c>
    </row>
    <row r="29" spans="1:35" ht="36" x14ac:dyDescent="0.4">
      <c r="A29" s="3" t="s">
        <v>127</v>
      </c>
      <c r="C29" s="5" t="s">
        <v>78</v>
      </c>
      <c r="E29" s="5" t="s">
        <v>79</v>
      </c>
      <c r="G29" s="5" t="s">
        <v>128</v>
      </c>
      <c r="I29" s="5" t="s">
        <v>129</v>
      </c>
      <c r="K29" s="5" t="s">
        <v>130</v>
      </c>
      <c r="O29" s="4">
        <v>2400</v>
      </c>
      <c r="Q29" s="4">
        <v>2348224532</v>
      </c>
      <c r="S29" s="4">
        <v>2248392405</v>
      </c>
      <c r="U29" s="15">
        <v>0</v>
      </c>
      <c r="V29" s="15">
        <v>0</v>
      </c>
      <c r="X29" s="15">
        <v>0</v>
      </c>
      <c r="Y29" s="15">
        <v>0</v>
      </c>
      <c r="Z29" s="5"/>
      <c r="AA29" s="4">
        <v>2400</v>
      </c>
      <c r="AC29" s="4">
        <v>950000</v>
      </c>
      <c r="AE29" s="4">
        <v>2348224532</v>
      </c>
      <c r="AG29" s="4">
        <v>2279586750</v>
      </c>
      <c r="AI29" s="6">
        <v>2.8924649786172289E-3</v>
      </c>
    </row>
    <row r="30" spans="1:35" ht="36" x14ac:dyDescent="0.4">
      <c r="A30" s="3" t="s">
        <v>131</v>
      </c>
      <c r="C30" s="5" t="s">
        <v>78</v>
      </c>
      <c r="E30" s="5" t="s">
        <v>79</v>
      </c>
      <c r="G30" s="5" t="s">
        <v>132</v>
      </c>
      <c r="I30" s="5" t="s">
        <v>133</v>
      </c>
      <c r="K30" s="5" t="s">
        <v>130</v>
      </c>
      <c r="O30" s="4">
        <v>101200</v>
      </c>
      <c r="Q30" s="4">
        <v>98309490303</v>
      </c>
      <c r="S30" s="4">
        <v>101179836230</v>
      </c>
      <c r="U30" s="15">
        <v>0</v>
      </c>
      <c r="V30" s="15">
        <v>0</v>
      </c>
      <c r="X30" s="4">
        <v>101200</v>
      </c>
      <c r="Y30" s="4">
        <v>101200000000</v>
      </c>
      <c r="AA30" s="15">
        <v>0</v>
      </c>
      <c r="AC30" s="15">
        <v>0</v>
      </c>
      <c r="AE30" s="15">
        <v>0</v>
      </c>
      <c r="AG30" s="15">
        <v>0</v>
      </c>
      <c r="AI30" s="18">
        <v>0</v>
      </c>
    </row>
    <row r="31" spans="1:35" ht="18" x14ac:dyDescent="0.4">
      <c r="A31" s="7" t="s">
        <v>61</v>
      </c>
      <c r="O31" s="7">
        <f>SUM(O10:$O$30)</f>
        <v>342743</v>
      </c>
      <c r="Q31" s="7">
        <f>SUM(Q10:$Q$30)</f>
        <v>291192003588</v>
      </c>
      <c r="S31" s="7">
        <f>SUM(S10:$S$30)</f>
        <v>302433846309</v>
      </c>
      <c r="U31" s="7">
        <f>SUM(U10:$U$30)</f>
        <v>134559</v>
      </c>
      <c r="V31" s="7">
        <f>SUM(V10:$V$30)</f>
        <v>99998792710</v>
      </c>
      <c r="X31" s="7">
        <f>SUM(X10:$X$30)</f>
        <v>115200</v>
      </c>
      <c r="Y31" s="7">
        <f>SUM(Y10:$Y$30)</f>
        <v>113609556365</v>
      </c>
      <c r="AA31" s="7">
        <f>SUM(AA10:$AA$30)</f>
        <v>362102</v>
      </c>
      <c r="AC31" s="7">
        <f>SUM(AC10:$AC$30)</f>
        <v>16395858</v>
      </c>
      <c r="AE31" s="7">
        <f>SUM(AE10:$AE$30)</f>
        <v>281980966943</v>
      </c>
      <c r="AG31" s="7">
        <f>SUM(AG10:$AG$30)</f>
        <v>292083616628</v>
      </c>
      <c r="AI31" s="8">
        <f>SUM(AI10:$AI$30)</f>
        <v>0.37061174878488429</v>
      </c>
    </row>
    <row r="32" spans="1:35" ht="18" x14ac:dyDescent="0.4">
      <c r="O32" s="9"/>
      <c r="Q32" s="9"/>
      <c r="S32" s="9"/>
      <c r="U32" s="9"/>
      <c r="V32" s="9"/>
      <c r="X32" s="9"/>
      <c r="Y32" s="9"/>
      <c r="AA32" s="9"/>
      <c r="AC32" s="9"/>
      <c r="AE32" s="9"/>
      <c r="AG32" s="9"/>
      <c r="AI32" s="9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workbookViewId="0">
      <selection sqref="A1:XFD1048576"/>
    </sheetView>
  </sheetViews>
  <sheetFormatPr defaultRowHeight="17.25" x14ac:dyDescent="0.4"/>
  <cols>
    <col min="1" max="1" width="28.37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4.25" style="1" customWidth="1"/>
    <col min="8" max="8" width="1.375" style="1" customWidth="1"/>
    <col min="9" max="9" width="8.5" style="1" customWidth="1"/>
    <col min="10" max="10" width="1.375" style="1" customWidth="1"/>
    <col min="11" max="11" width="21.25" style="1" customWidth="1"/>
    <col min="12" max="12" width="1.375" style="1" customWidth="1"/>
    <col min="13" max="13" width="28.375" style="1" customWidth="1"/>
    <col min="14" max="16384" width="9" style="1"/>
  </cols>
  <sheetData>
    <row r="1" spans="1:13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0.100000000000001" customHeight="1" x14ac:dyDescent="0.4">
      <c r="A2" s="29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5" spans="1:13" ht="18.75" x14ac:dyDescent="0.4">
      <c r="A5" s="30" t="s">
        <v>134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8.75" x14ac:dyDescent="0.4">
      <c r="A6" s="30" t="s">
        <v>135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8" spans="1:13" ht="18.75" x14ac:dyDescent="0.4">
      <c r="C8" s="24" t="s">
        <v>7</v>
      </c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37.5" x14ac:dyDescent="0.4">
      <c r="A9" s="10" t="s">
        <v>136</v>
      </c>
      <c r="C9" s="10" t="s">
        <v>9</v>
      </c>
      <c r="E9" s="10" t="s">
        <v>137</v>
      </c>
      <c r="G9" s="10" t="s">
        <v>138</v>
      </c>
      <c r="I9" s="10" t="s">
        <v>139</v>
      </c>
      <c r="K9" s="11" t="s">
        <v>140</v>
      </c>
      <c r="M9" s="10" t="s">
        <v>141</v>
      </c>
    </row>
    <row r="10" spans="1:13" ht="18" x14ac:dyDescent="0.4">
      <c r="A10" s="7" t="s">
        <v>61</v>
      </c>
      <c r="K10" s="7">
        <f>SUM($K$9)</f>
        <v>0</v>
      </c>
    </row>
    <row r="11" spans="1:13" ht="18" x14ac:dyDescent="0.4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rightToLeft="1" workbookViewId="0">
      <selection activeCell="M10" sqref="M10:O10"/>
    </sheetView>
  </sheetViews>
  <sheetFormatPr defaultRowHeight="17.25" x14ac:dyDescent="0.4"/>
  <cols>
    <col min="1" max="1" width="21.25" style="1" customWidth="1"/>
    <col min="2" max="2" width="1.375" style="1" customWidth="1"/>
    <col min="3" max="3" width="18.5" style="1" customWidth="1"/>
    <col min="4" max="4" width="1.375" style="1" customWidth="1"/>
    <col min="5" max="5" width="10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18.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8.5" style="1" customWidth="1"/>
    <col min="18" max="18" width="1.375" style="1" customWidth="1"/>
    <col min="19" max="19" width="10.625" style="1" customWidth="1"/>
    <col min="20" max="16384" width="9" style="1"/>
  </cols>
  <sheetData>
    <row r="1" spans="1:19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0.100000000000001" customHeight="1" x14ac:dyDescent="0.4">
      <c r="A2" s="29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5" spans="1:19" ht="18.75" x14ac:dyDescent="0.4">
      <c r="A5" s="30" t="s">
        <v>142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7" spans="1:19" ht="18.75" x14ac:dyDescent="0.4">
      <c r="C7" s="24" t="s">
        <v>143</v>
      </c>
      <c r="D7" s="25"/>
      <c r="E7" s="25"/>
      <c r="F7" s="25"/>
      <c r="G7" s="25"/>
      <c r="H7" s="25"/>
      <c r="I7" s="25"/>
      <c r="K7" s="10" t="s">
        <v>5</v>
      </c>
      <c r="M7" s="24" t="s">
        <v>6</v>
      </c>
      <c r="N7" s="25"/>
      <c r="O7" s="25"/>
      <c r="Q7" s="24" t="s">
        <v>7</v>
      </c>
      <c r="R7" s="25"/>
      <c r="S7" s="25"/>
    </row>
    <row r="8" spans="1:19" ht="37.5" x14ac:dyDescent="0.4">
      <c r="A8" s="10" t="s">
        <v>144</v>
      </c>
      <c r="C8" s="10" t="s">
        <v>145</v>
      </c>
      <c r="E8" s="10" t="s">
        <v>146</v>
      </c>
      <c r="G8" s="11" t="s">
        <v>147</v>
      </c>
      <c r="I8" s="11" t="s">
        <v>148</v>
      </c>
      <c r="K8" s="10" t="s">
        <v>149</v>
      </c>
      <c r="M8" s="10" t="s">
        <v>150</v>
      </c>
      <c r="O8" s="10" t="s">
        <v>151</v>
      </c>
      <c r="Q8" s="10" t="s">
        <v>149</v>
      </c>
      <c r="S8" s="11" t="s">
        <v>15</v>
      </c>
    </row>
    <row r="9" spans="1:19" ht="18" x14ac:dyDescent="0.4">
      <c r="A9" s="3" t="s">
        <v>152</v>
      </c>
      <c r="C9" s="5" t="s">
        <v>153</v>
      </c>
      <c r="E9" s="12" t="s">
        <v>154</v>
      </c>
      <c r="G9" s="5" t="s">
        <v>155</v>
      </c>
      <c r="I9" s="5" t="s">
        <v>156</v>
      </c>
      <c r="K9" s="4">
        <v>2633305077</v>
      </c>
      <c r="M9" s="4">
        <v>1492074058</v>
      </c>
      <c r="O9" s="4">
        <v>0</v>
      </c>
      <c r="Q9" s="4">
        <v>4125379135</v>
      </c>
      <c r="S9" s="6">
        <v>5.2345078209924392E-3</v>
      </c>
    </row>
    <row r="10" spans="1:19" ht="18" x14ac:dyDescent="0.4">
      <c r="A10" s="3" t="s">
        <v>152</v>
      </c>
      <c r="C10" s="5" t="s">
        <v>157</v>
      </c>
      <c r="E10" s="12" t="s">
        <v>158</v>
      </c>
      <c r="G10" s="5" t="s">
        <v>159</v>
      </c>
      <c r="I10" s="5" t="s">
        <v>160</v>
      </c>
      <c r="K10" s="4">
        <v>27000000000</v>
      </c>
      <c r="M10" s="18">
        <v>0</v>
      </c>
      <c r="N10" s="18"/>
      <c r="O10" s="18">
        <v>0</v>
      </c>
      <c r="P10" s="5"/>
      <c r="Q10" s="4">
        <v>27000000000</v>
      </c>
      <c r="S10" s="6">
        <v>3.4259084205795272E-2</v>
      </c>
    </row>
    <row r="11" spans="1:19" ht="18" x14ac:dyDescent="0.4">
      <c r="A11" s="3" t="s">
        <v>161</v>
      </c>
      <c r="C11" s="5" t="s">
        <v>162</v>
      </c>
      <c r="E11" s="12" t="s">
        <v>163</v>
      </c>
      <c r="G11" s="5" t="s">
        <v>164</v>
      </c>
      <c r="I11" s="5" t="s">
        <v>92</v>
      </c>
      <c r="K11" s="4">
        <v>50000000</v>
      </c>
      <c r="M11" s="4">
        <v>76303000</v>
      </c>
      <c r="O11" s="4">
        <v>76303000</v>
      </c>
      <c r="Q11" s="4">
        <v>50000000</v>
      </c>
      <c r="S11" s="6">
        <v>6.3442748529250498E-5</v>
      </c>
    </row>
    <row r="12" spans="1:19" ht="18" x14ac:dyDescent="0.4">
      <c r="A12" s="3" t="s">
        <v>161</v>
      </c>
      <c r="C12" s="5" t="s">
        <v>165</v>
      </c>
      <c r="E12" s="12" t="s">
        <v>154</v>
      </c>
      <c r="G12" s="5" t="s">
        <v>166</v>
      </c>
      <c r="I12" s="5" t="s">
        <v>92</v>
      </c>
      <c r="K12" s="4">
        <v>4012281458</v>
      </c>
      <c r="M12" s="4">
        <v>127464560532</v>
      </c>
      <c r="O12" s="4">
        <v>127555237559</v>
      </c>
      <c r="Q12" s="4">
        <v>3921604431</v>
      </c>
      <c r="S12" s="6">
        <v>4.9759472749425502E-3</v>
      </c>
    </row>
    <row r="13" spans="1:19" ht="18" x14ac:dyDescent="0.4">
      <c r="A13" s="7" t="s">
        <v>61</v>
      </c>
      <c r="K13" s="7">
        <f>SUM(K9:$K$12)</f>
        <v>33695586535</v>
      </c>
      <c r="M13" s="7">
        <f>SUM(M9:$M$12)</f>
        <v>129032937590</v>
      </c>
      <c r="O13" s="7">
        <f>SUM(O9:$O$12)</f>
        <v>127631540559</v>
      </c>
      <c r="Q13" s="7">
        <f>SUM(Q9:$Q$12)</f>
        <v>35096983566</v>
      </c>
      <c r="S13" s="8">
        <f>SUM(S9:$S$12)</f>
        <v>4.4532982050259511E-2</v>
      </c>
    </row>
    <row r="14" spans="1:19" ht="18" x14ac:dyDescent="0.4">
      <c r="K14" s="9"/>
      <c r="M14" s="9"/>
      <c r="O14" s="9"/>
      <c r="Q14" s="9"/>
      <c r="S14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7.125" style="1" customWidth="1"/>
    <col min="6" max="6" width="1.375" style="1" customWidth="1"/>
    <col min="7" max="7" width="7.125" style="1" customWidth="1"/>
    <col min="8" max="8" width="1.375" style="1" customWidth="1"/>
    <col min="9" max="9" width="11.375" style="1" customWidth="1"/>
    <col min="10" max="10" width="1.375" style="1" customWidth="1"/>
    <col min="11" max="11" width="11.3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1.375" style="1" customWidth="1"/>
    <col min="18" max="18" width="14.25" style="1" customWidth="1"/>
    <col min="19" max="19" width="1.375" style="1" customWidth="1"/>
    <col min="20" max="20" width="11.375" style="1" customWidth="1"/>
    <col min="21" max="21" width="14.25" style="1" customWidth="1"/>
    <col min="22" max="22" width="1.375" style="1" customWidth="1"/>
    <col min="23" max="23" width="11.375" style="1" customWidth="1"/>
    <col min="24" max="24" width="1.375" style="1" customWidth="1"/>
    <col min="25" max="25" width="17" style="1" customWidth="1"/>
    <col min="26" max="26" width="1.375" style="1" customWidth="1"/>
    <col min="27" max="27" width="17" style="1" customWidth="1"/>
    <col min="28" max="28" width="1.375" style="1" customWidth="1"/>
    <col min="29" max="29" width="8.5" style="1" customWidth="1"/>
    <col min="30" max="16384" width="9" style="1"/>
  </cols>
  <sheetData>
    <row r="1" spans="1:29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20.100000000000001" customHeight="1" x14ac:dyDescent="0.4">
      <c r="A2" s="29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5" spans="1:29" ht="18.75" x14ac:dyDescent="0.4">
      <c r="A5" s="30" t="s">
        <v>167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7" spans="1:29" ht="18.75" x14ac:dyDescent="0.4">
      <c r="K7" s="10" t="s">
        <v>5</v>
      </c>
      <c r="M7" s="24" t="s">
        <v>6</v>
      </c>
      <c r="N7" s="25"/>
      <c r="O7" s="25"/>
      <c r="P7" s="25"/>
      <c r="Q7" s="25"/>
      <c r="R7" s="25"/>
      <c r="S7" s="25"/>
      <c r="T7" s="25"/>
      <c r="U7" s="25"/>
      <c r="W7" s="24" t="s">
        <v>7</v>
      </c>
      <c r="X7" s="25"/>
      <c r="Y7" s="25"/>
      <c r="Z7" s="25"/>
      <c r="AA7" s="25"/>
      <c r="AB7" s="25"/>
      <c r="AC7" s="25"/>
    </row>
    <row r="8" spans="1:29" ht="18" x14ac:dyDescent="0.4">
      <c r="A8" s="26" t="s">
        <v>168</v>
      </c>
      <c r="C8" s="28" t="s">
        <v>74</v>
      </c>
      <c r="E8" s="28" t="s">
        <v>148</v>
      </c>
      <c r="G8" s="28" t="s">
        <v>169</v>
      </c>
      <c r="I8" s="28" t="s">
        <v>72</v>
      </c>
      <c r="K8" s="26" t="s">
        <v>9</v>
      </c>
      <c r="M8" s="26" t="s">
        <v>10</v>
      </c>
      <c r="O8" s="26" t="s">
        <v>11</v>
      </c>
      <c r="Q8" s="26" t="s">
        <v>12</v>
      </c>
      <c r="R8" s="23"/>
      <c r="T8" s="26" t="s">
        <v>13</v>
      </c>
      <c r="U8" s="23"/>
      <c r="W8" s="26" t="s">
        <v>9</v>
      </c>
      <c r="Y8" s="26" t="s">
        <v>10</v>
      </c>
      <c r="AA8" s="26" t="s">
        <v>11</v>
      </c>
      <c r="AC8" s="28" t="s">
        <v>15</v>
      </c>
    </row>
    <row r="9" spans="1:29" ht="18" x14ac:dyDescent="0.4">
      <c r="A9" s="27"/>
      <c r="C9" s="27"/>
      <c r="E9" s="27"/>
      <c r="G9" s="27"/>
      <c r="I9" s="27"/>
      <c r="K9" s="27"/>
      <c r="M9" s="27"/>
      <c r="O9" s="27"/>
      <c r="Q9" s="2" t="s">
        <v>9</v>
      </c>
      <c r="R9" s="2" t="s">
        <v>10</v>
      </c>
      <c r="T9" s="2" t="s">
        <v>9</v>
      </c>
      <c r="U9" s="2" t="s">
        <v>16</v>
      </c>
      <c r="W9" s="27"/>
      <c r="Y9" s="27"/>
      <c r="AA9" s="27"/>
      <c r="AC9" s="27"/>
    </row>
    <row r="10" spans="1:29" ht="18" x14ac:dyDescent="0.4">
      <c r="A10" s="7" t="s">
        <v>61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 x14ac:dyDescent="0.4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workbookViewId="0">
      <selection activeCell="E8" sqref="E8:E12"/>
    </sheetView>
  </sheetViews>
  <sheetFormatPr defaultRowHeight="17.25" x14ac:dyDescent="0.4"/>
  <cols>
    <col min="1" max="1" width="49.75" style="1" customWidth="1"/>
    <col min="2" max="2" width="1.375" style="1" customWidth="1"/>
    <col min="3" max="3" width="11.375" style="1" customWidth="1"/>
    <col min="4" max="4" width="1.375" style="1" customWidth="1"/>
    <col min="5" max="5" width="21.2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6384" width="9" style="1"/>
  </cols>
  <sheetData>
    <row r="1" spans="1:9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</row>
    <row r="2" spans="1:9" ht="20.100000000000001" customHeight="1" x14ac:dyDescent="0.4">
      <c r="A2" s="29" t="s">
        <v>170</v>
      </c>
      <c r="B2" s="23"/>
      <c r="C2" s="23"/>
      <c r="D2" s="23"/>
      <c r="E2" s="23"/>
      <c r="F2" s="23"/>
      <c r="G2" s="23"/>
      <c r="H2" s="23"/>
      <c r="I2" s="23"/>
    </row>
    <row r="3" spans="1:9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</row>
    <row r="5" spans="1:9" ht="18.75" x14ac:dyDescent="0.4">
      <c r="A5" s="30" t="s">
        <v>171</v>
      </c>
      <c r="B5" s="23"/>
      <c r="C5" s="23"/>
      <c r="D5" s="23"/>
      <c r="E5" s="23"/>
      <c r="F5" s="23"/>
      <c r="G5" s="23"/>
      <c r="H5" s="23"/>
      <c r="I5" s="23"/>
    </row>
    <row r="7" spans="1:9" ht="37.5" x14ac:dyDescent="0.4">
      <c r="A7" s="10" t="s">
        <v>172</v>
      </c>
      <c r="C7" s="10" t="s">
        <v>173</v>
      </c>
      <c r="E7" s="10" t="s">
        <v>149</v>
      </c>
      <c r="G7" s="11" t="s">
        <v>174</v>
      </c>
      <c r="I7" s="11" t="s">
        <v>175</v>
      </c>
    </row>
    <row r="8" spans="1:9" ht="18.75" x14ac:dyDescent="0.4">
      <c r="A8" s="13" t="s">
        <v>176</v>
      </c>
      <c r="C8" s="5" t="s">
        <v>177</v>
      </c>
      <c r="E8" s="15">
        <v>-113992376426</v>
      </c>
      <c r="G8" s="6">
        <f>E8/-88064632204</f>
        <v>1.2944172203199451</v>
      </c>
      <c r="I8" s="6">
        <f>E8/788112135100</f>
        <v>-0.14463979343692762</v>
      </c>
    </row>
    <row r="9" spans="1:9" ht="18.75" x14ac:dyDescent="0.4">
      <c r="A9" s="13" t="s">
        <v>178</v>
      </c>
      <c r="C9" s="5" t="s">
        <v>179</v>
      </c>
      <c r="E9" s="15">
        <v>20824146100</v>
      </c>
      <c r="G9" s="6">
        <f>E9/-88064632204</f>
        <v>-0.23646435099804053</v>
      </c>
      <c r="I9" s="6">
        <f>E9/788112135100</f>
        <v>2.6422821287173454E-2</v>
      </c>
    </row>
    <row r="10" spans="1:9" ht="18.75" x14ac:dyDescent="0.4">
      <c r="A10" s="13" t="s">
        <v>180</v>
      </c>
      <c r="C10" s="5" t="s">
        <v>181</v>
      </c>
      <c r="E10" s="15">
        <v>4493074723</v>
      </c>
      <c r="G10" s="6">
        <f>E10/-88064632204</f>
        <v>-5.1020195174288359E-2</v>
      </c>
      <c r="I10" s="6">
        <f>E10/788112135100</f>
        <v>5.7010601954884171E-3</v>
      </c>
    </row>
    <row r="11" spans="1:9" ht="18.75" x14ac:dyDescent="0.4">
      <c r="A11" s="13" t="s">
        <v>182</v>
      </c>
      <c r="C11" s="5" t="s">
        <v>183</v>
      </c>
      <c r="E11" s="15">
        <v>610523399</v>
      </c>
      <c r="G11" s="6">
        <f>E11/-88064632204</f>
        <v>-6.932674147616202E-3</v>
      </c>
      <c r="I11" s="6">
        <f>E11/788112135100</f>
        <v>7.7466564947960542E-4</v>
      </c>
    </row>
    <row r="12" spans="1:9" ht="18.75" x14ac:dyDescent="0.4">
      <c r="A12" s="10" t="s">
        <v>61</v>
      </c>
      <c r="E12" s="17">
        <f>SUM(E8:$E$11)</f>
        <v>-88064632204</v>
      </c>
      <c r="G12" s="8">
        <f>SUM(G8:$G$11)</f>
        <v>0.99999999999999989</v>
      </c>
      <c r="I12" s="8">
        <f>SUM(I8:$I$11)</f>
        <v>-0.11174124630478616</v>
      </c>
    </row>
    <row r="13" spans="1:9" ht="18" x14ac:dyDescent="0.4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rightToLeft="1" topLeftCell="A7" workbookViewId="0">
      <selection activeCell="E9" sqref="E9"/>
    </sheetView>
  </sheetViews>
  <sheetFormatPr defaultRowHeight="17.25" x14ac:dyDescent="0.4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12.75" style="1" customWidth="1"/>
    <col min="6" max="6" width="1.375" style="1" customWidth="1"/>
    <col min="7" max="7" width="11.375" style="1" customWidth="1"/>
    <col min="8" max="8" width="1.375" style="1" customWidth="1"/>
    <col min="9" max="9" width="18.5" style="1" customWidth="1"/>
    <col min="10" max="10" width="1.375" style="1" customWidth="1"/>
    <col min="11" max="11" width="14.2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4.25" style="1" customWidth="1"/>
    <col min="18" max="18" width="1.375" style="1" customWidth="1"/>
    <col min="19" max="19" width="18.5" style="1" customWidth="1"/>
    <col min="20" max="20" width="9.875" style="1" bestFit="1" customWidth="1"/>
    <col min="21" max="16384" width="9" style="1"/>
  </cols>
  <sheetData>
    <row r="1" spans="1:20" ht="20.100000000000001" customHeight="1" x14ac:dyDescent="0.4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0" ht="20.100000000000001" customHeight="1" x14ac:dyDescent="0.4">
      <c r="A2" s="29" t="s">
        <v>170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0" ht="20.100000000000001" customHeight="1" x14ac:dyDescent="0.4">
      <c r="A3" s="29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5" spans="1:20" ht="18.75" x14ac:dyDescent="0.4">
      <c r="A5" s="30" t="s">
        <v>184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7" spans="1:20" ht="18.75" x14ac:dyDescent="0.4">
      <c r="C7" s="24" t="s">
        <v>185</v>
      </c>
      <c r="D7" s="25"/>
      <c r="E7" s="25"/>
      <c r="F7" s="25"/>
      <c r="G7" s="25"/>
      <c r="I7" s="24" t="s">
        <v>186</v>
      </c>
      <c r="J7" s="25"/>
      <c r="K7" s="25"/>
      <c r="L7" s="25"/>
      <c r="M7" s="25"/>
      <c r="O7" s="24" t="s">
        <v>7</v>
      </c>
      <c r="P7" s="25"/>
      <c r="Q7" s="25"/>
      <c r="R7" s="25"/>
      <c r="S7" s="25"/>
    </row>
    <row r="8" spans="1:20" ht="56.25" x14ac:dyDescent="0.4">
      <c r="A8" s="10" t="s">
        <v>63</v>
      </c>
      <c r="C8" s="11" t="s">
        <v>187</v>
      </c>
      <c r="E8" s="11" t="s">
        <v>188</v>
      </c>
      <c r="G8" s="11" t="s">
        <v>189</v>
      </c>
      <c r="I8" s="11" t="s">
        <v>190</v>
      </c>
      <c r="K8" s="11" t="s">
        <v>191</v>
      </c>
      <c r="M8" s="11" t="s">
        <v>192</v>
      </c>
      <c r="O8" s="11" t="s">
        <v>190</v>
      </c>
      <c r="Q8" s="11" t="s">
        <v>191</v>
      </c>
      <c r="S8" s="11" t="s">
        <v>192</v>
      </c>
    </row>
    <row r="9" spans="1:20" ht="18" x14ac:dyDescent="0.4">
      <c r="A9" s="3" t="s">
        <v>259</v>
      </c>
      <c r="C9" s="5" t="s">
        <v>260</v>
      </c>
      <c r="E9" s="4">
        <v>5000000</v>
      </c>
      <c r="G9" s="5">
        <v>250</v>
      </c>
      <c r="I9" s="19">
        <v>0</v>
      </c>
      <c r="K9" s="19">
        <v>0</v>
      </c>
      <c r="M9" s="19">
        <v>0</v>
      </c>
      <c r="O9" s="15">
        <v>1250000000</v>
      </c>
      <c r="Q9" s="15">
        <v>-54846103</v>
      </c>
      <c r="S9" s="15">
        <f>O9+Q9</f>
        <v>1195153897</v>
      </c>
      <c r="T9" s="16"/>
    </row>
    <row r="10" spans="1:20" ht="18" x14ac:dyDescent="0.4">
      <c r="A10" s="3" t="s">
        <v>17</v>
      </c>
      <c r="C10" s="5" t="s">
        <v>193</v>
      </c>
      <c r="E10" s="4">
        <v>372725</v>
      </c>
      <c r="G10" s="4">
        <v>1600</v>
      </c>
      <c r="I10" s="15">
        <v>596360000</v>
      </c>
      <c r="J10" s="19"/>
      <c r="K10" s="15">
        <v>-65454146</v>
      </c>
      <c r="L10" s="19"/>
      <c r="M10" s="15">
        <v>530905854</v>
      </c>
      <c r="N10" s="19"/>
      <c r="O10" s="15">
        <v>596360000</v>
      </c>
      <c r="P10" s="19"/>
      <c r="Q10" s="15">
        <v>-65454146</v>
      </c>
      <c r="R10" s="19"/>
      <c r="S10" s="15">
        <v>530905854</v>
      </c>
      <c r="T10" s="16"/>
    </row>
    <row r="11" spans="1:20" ht="18" x14ac:dyDescent="0.4">
      <c r="A11" s="3" t="s">
        <v>23</v>
      </c>
      <c r="C11" s="5" t="s">
        <v>194</v>
      </c>
      <c r="E11" s="4">
        <v>3800000</v>
      </c>
      <c r="G11" s="4">
        <v>50</v>
      </c>
      <c r="I11" s="19">
        <v>0</v>
      </c>
      <c r="J11" s="19"/>
      <c r="K11" s="19">
        <v>0</v>
      </c>
      <c r="L11" s="19"/>
      <c r="M11" s="19">
        <v>0</v>
      </c>
      <c r="N11" s="15"/>
      <c r="O11" s="15">
        <v>190000000</v>
      </c>
      <c r="P11" s="19"/>
      <c r="Q11" s="15">
        <v>-10801034</v>
      </c>
      <c r="R11" s="19"/>
      <c r="S11" s="15">
        <v>179198966</v>
      </c>
    </row>
    <row r="12" spans="1:20" ht="36" x14ac:dyDescent="0.4">
      <c r="A12" s="3" t="s">
        <v>30</v>
      </c>
      <c r="C12" s="5" t="s">
        <v>195</v>
      </c>
      <c r="E12" s="4">
        <v>130333</v>
      </c>
      <c r="G12" s="4">
        <v>1200</v>
      </c>
      <c r="I12" s="19">
        <v>0</v>
      </c>
      <c r="J12" s="19"/>
      <c r="K12" s="19">
        <v>0</v>
      </c>
      <c r="L12" s="19"/>
      <c r="M12" s="19">
        <v>0</v>
      </c>
      <c r="N12" s="15"/>
      <c r="O12" s="15">
        <v>156399600</v>
      </c>
      <c r="P12" s="19"/>
      <c r="Q12" s="15">
        <v>-16568972</v>
      </c>
      <c r="R12" s="19"/>
      <c r="S12" s="15">
        <v>139830628</v>
      </c>
    </row>
    <row r="13" spans="1:20" ht="36" x14ac:dyDescent="0.4">
      <c r="A13" s="3" t="s">
        <v>34</v>
      </c>
      <c r="C13" s="5" t="s">
        <v>196</v>
      </c>
      <c r="E13" s="4">
        <v>2000000</v>
      </c>
      <c r="G13" s="4">
        <v>50</v>
      </c>
      <c r="I13" s="19">
        <v>0</v>
      </c>
      <c r="J13" s="19"/>
      <c r="K13" s="19">
        <v>0</v>
      </c>
      <c r="L13" s="19"/>
      <c r="M13" s="19">
        <v>0</v>
      </c>
      <c r="N13" s="15"/>
      <c r="O13" s="15">
        <v>100000000</v>
      </c>
      <c r="P13" s="19"/>
      <c r="Q13" s="15">
        <v>-10921293</v>
      </c>
      <c r="R13" s="19"/>
      <c r="S13" s="15">
        <v>89078707</v>
      </c>
    </row>
    <row r="14" spans="1:20" ht="18" x14ac:dyDescent="0.4">
      <c r="A14" s="3" t="s">
        <v>197</v>
      </c>
      <c r="C14" s="5" t="s">
        <v>198</v>
      </c>
      <c r="E14" s="4">
        <v>2000</v>
      </c>
      <c r="G14" s="4">
        <v>2770</v>
      </c>
      <c r="I14" s="19">
        <v>0</v>
      </c>
      <c r="J14" s="19"/>
      <c r="K14" s="19">
        <v>0</v>
      </c>
      <c r="L14" s="19"/>
      <c r="M14" s="19">
        <v>0</v>
      </c>
      <c r="N14" s="15"/>
      <c r="O14" s="15">
        <v>5540000</v>
      </c>
      <c r="P14" s="19"/>
      <c r="Q14" s="15">
        <v>0</v>
      </c>
      <c r="R14" s="19"/>
      <c r="S14" s="15">
        <v>5540000</v>
      </c>
    </row>
    <row r="15" spans="1:20" ht="18" x14ac:dyDescent="0.4">
      <c r="A15" s="3" t="s">
        <v>41</v>
      </c>
      <c r="C15" s="5" t="s">
        <v>199</v>
      </c>
      <c r="E15" s="4">
        <v>800000</v>
      </c>
      <c r="G15" s="4">
        <v>530</v>
      </c>
      <c r="I15" s="15">
        <v>424000000</v>
      </c>
      <c r="J15" s="19"/>
      <c r="K15" s="15">
        <v>-27941139</v>
      </c>
      <c r="L15" s="19"/>
      <c r="M15" s="15">
        <v>396058861</v>
      </c>
      <c r="N15" s="19"/>
      <c r="O15" s="15">
        <v>424000000</v>
      </c>
      <c r="P15" s="19"/>
      <c r="Q15" s="15">
        <v>-27941139</v>
      </c>
      <c r="R15" s="19"/>
      <c r="S15" s="15">
        <v>396058861</v>
      </c>
    </row>
    <row r="16" spans="1:20" ht="18" x14ac:dyDescent="0.4">
      <c r="A16" s="3" t="s">
        <v>47</v>
      </c>
      <c r="C16" s="5" t="s">
        <v>200</v>
      </c>
      <c r="E16" s="4">
        <v>1500000</v>
      </c>
      <c r="G16" s="4">
        <v>140</v>
      </c>
      <c r="I16" s="19">
        <v>0</v>
      </c>
      <c r="J16" s="19"/>
      <c r="K16" s="19">
        <v>0</v>
      </c>
      <c r="L16" s="19"/>
      <c r="M16" s="19">
        <v>0</v>
      </c>
      <c r="N16" s="15"/>
      <c r="O16" s="15">
        <v>210000000</v>
      </c>
      <c r="P16" s="19"/>
      <c r="Q16" s="15">
        <v>-20740741</v>
      </c>
      <c r="R16" s="19"/>
      <c r="S16" s="15">
        <v>189259259</v>
      </c>
    </row>
    <row r="17" spans="1:19" ht="18.75" thickBot="1" x14ac:dyDescent="0.45">
      <c r="A17" s="7" t="s">
        <v>61</v>
      </c>
      <c r="I17" s="7">
        <f>SUM(I10:$I$16)</f>
        <v>1020360000</v>
      </c>
      <c r="J17" s="18"/>
      <c r="K17" s="34">
        <f>SUM(K10:$K$16)</f>
        <v>-93395285</v>
      </c>
      <c r="L17" s="18"/>
      <c r="M17" s="7">
        <f>SUM(M10:$M$16)</f>
        <v>926964715</v>
      </c>
      <c r="N17" s="18"/>
      <c r="O17" s="7">
        <f>SUM(O10:$O$16)</f>
        <v>1682299600</v>
      </c>
      <c r="P17" s="18"/>
      <c r="Q17" s="34">
        <f>SUM(Q10:$Q$16)</f>
        <v>-152427325</v>
      </c>
      <c r="R17" s="18"/>
      <c r="S17" s="7">
        <f>SUM(S10:$S$16)</f>
        <v>1529872275</v>
      </c>
    </row>
    <row r="18" spans="1:19" ht="18.75" thickTop="1" x14ac:dyDescent="0.4">
      <c r="I18" s="9"/>
      <c r="K18" s="9"/>
      <c r="M18" s="9"/>
      <c r="O18" s="9"/>
      <c r="Q18" s="9"/>
      <c r="S18" s="9"/>
    </row>
    <row r="21" spans="1:19" x14ac:dyDescent="0.4">
      <c r="O21" s="35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  <ignoredErrors>
    <ignoredError sqref="Q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سهام و حق تقدم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Samira Moghimi asl</cp:lastModifiedBy>
  <cp:lastPrinted>2020-12-29T10:19:12Z</cp:lastPrinted>
  <dcterms:created xsi:type="dcterms:W3CDTF">2020-12-29T05:25:03Z</dcterms:created>
  <dcterms:modified xsi:type="dcterms:W3CDTF">2020-12-29T11:20:02Z</dcterms:modified>
</cp:coreProperties>
</file>